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aninoac1\OCIamna\EsquemaPublicación\PublicsWeb2018\Publicar20181107\"/>
    </mc:Choice>
  </mc:AlternateContent>
  <bookViews>
    <workbookView xWindow="0" yWindow="0" windowWidth="28800" windowHeight="11100" tabRatio="670" activeTab="4"/>
  </bookViews>
  <sheets>
    <sheet name="TD" sheetId="5" r:id="rId1"/>
    <sheet name="Base de Datos EXTERNOS" sheetId="10" r:id="rId2"/>
    <sheet name="INDICADOR EXTERNO" sheetId="9" r:id="rId3"/>
    <sheet name="Base de Datos PMI" sheetId="2" r:id="rId4"/>
    <sheet name="INDICADOR INTERNO" sheetId="3" r:id="rId5"/>
    <sheet name="DesagregadoPM" sheetId="8" r:id="rId6"/>
  </sheets>
  <externalReferences>
    <externalReference r:id="rId7"/>
  </externalReferences>
  <definedNames>
    <definedName name="_xlnm._FilterDatabase" localSheetId="1" hidden="1">'Base de Datos EXTERNOS'!$A$3:$L$917</definedName>
    <definedName name="_xlnm._FilterDatabase" localSheetId="3" hidden="1">'Base de Datos PMI'!$A$3:$M$917</definedName>
    <definedName name="_xlnm._FilterDatabase" localSheetId="5" hidden="1">DesagregadoPM!$A$8:$K$133</definedName>
    <definedName name="_xlnm._FilterDatabase" localSheetId="2" hidden="1">'INDICADOR EXTERNO'!$A$8:$J$41</definedName>
  </definedNames>
  <calcPr calcId="162913"/>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2" i="8" l="1"/>
  <c r="D132" i="8"/>
  <c r="C132" i="8"/>
  <c r="E128" i="8"/>
  <c r="D128" i="8"/>
  <c r="C128" i="8"/>
  <c r="J124" i="8"/>
  <c r="I124" i="8"/>
  <c r="H124" i="8"/>
  <c r="G124" i="8"/>
  <c r="E124" i="8"/>
  <c r="D124" i="8"/>
  <c r="C124" i="8"/>
  <c r="E120" i="8"/>
  <c r="D120" i="8"/>
  <c r="C120" i="8"/>
  <c r="E116" i="8"/>
  <c r="D116" i="8"/>
  <c r="C116" i="8"/>
  <c r="J112" i="8"/>
  <c r="I112" i="8"/>
  <c r="H112" i="8"/>
  <c r="G112" i="8"/>
  <c r="E112" i="8"/>
  <c r="D112" i="8"/>
  <c r="C112" i="8"/>
  <c r="J108" i="8"/>
  <c r="I108" i="8"/>
  <c r="H108" i="8"/>
  <c r="G108" i="8"/>
  <c r="E108" i="8"/>
  <c r="D108" i="8"/>
  <c r="C108" i="8"/>
  <c r="J104" i="8"/>
  <c r="I104" i="8"/>
  <c r="H104" i="8"/>
  <c r="G104" i="8"/>
  <c r="E104" i="8"/>
  <c r="D104" i="8"/>
  <c r="C104" i="8"/>
  <c r="J100" i="8"/>
  <c r="I100" i="8"/>
  <c r="H100" i="8"/>
  <c r="G100" i="8"/>
  <c r="E100" i="8"/>
  <c r="D100" i="8"/>
  <c r="C100" i="8"/>
  <c r="J96" i="8"/>
  <c r="I96" i="8"/>
  <c r="H96" i="8"/>
  <c r="G96" i="8"/>
  <c r="E96" i="8"/>
  <c r="D96" i="8"/>
  <c r="C96" i="8"/>
  <c r="J92" i="8"/>
  <c r="I92" i="8"/>
  <c r="H92" i="8"/>
  <c r="G92" i="8"/>
  <c r="E92" i="8"/>
  <c r="D92" i="8"/>
  <c r="C92" i="8"/>
  <c r="J87" i="8"/>
  <c r="I87" i="8"/>
  <c r="H87" i="8"/>
  <c r="G87" i="8"/>
  <c r="E87" i="8"/>
  <c r="D87" i="8"/>
  <c r="C87" i="8"/>
  <c r="E83" i="8"/>
  <c r="D83" i="8"/>
  <c r="C83" i="8"/>
  <c r="J79" i="8"/>
  <c r="I79" i="8"/>
  <c r="H79" i="8"/>
  <c r="G79" i="8"/>
  <c r="E79" i="8"/>
  <c r="D79" i="8"/>
  <c r="C79" i="8"/>
  <c r="E75" i="8"/>
  <c r="D75" i="8"/>
  <c r="C75" i="8"/>
  <c r="E67" i="8"/>
  <c r="C67" i="8"/>
  <c r="E63" i="8"/>
  <c r="D63" i="8"/>
  <c r="C63" i="8"/>
  <c r="E55" i="8"/>
  <c r="C55" i="8"/>
  <c r="E51" i="8"/>
  <c r="D51" i="8"/>
  <c r="C51" i="8"/>
  <c r="E46" i="8"/>
  <c r="D46" i="8"/>
  <c r="C46" i="8"/>
  <c r="E42" i="8"/>
  <c r="D42" i="8"/>
  <c r="C42" i="8"/>
  <c r="J34" i="8"/>
  <c r="I34" i="8"/>
  <c r="H34" i="8"/>
  <c r="G34" i="8"/>
  <c r="E34" i="8"/>
  <c r="D34" i="8"/>
  <c r="C34" i="8"/>
  <c r="J26" i="8"/>
  <c r="I26" i="8"/>
  <c r="H26" i="8"/>
  <c r="G26" i="8"/>
  <c r="E26" i="8"/>
  <c r="D26" i="8"/>
  <c r="C26" i="8"/>
  <c r="J22" i="8"/>
  <c r="I22" i="8"/>
  <c r="H22" i="8"/>
  <c r="G22" i="8"/>
  <c r="E22" i="8"/>
  <c r="D22" i="8"/>
  <c r="C22" i="8"/>
  <c r="E18" i="8"/>
  <c r="C18" i="8"/>
  <c r="I40" i="9"/>
  <c r="J132" i="8" s="1"/>
  <c r="H40" i="9"/>
  <c r="I132" i="8" s="1"/>
  <c r="G40" i="9"/>
  <c r="H132" i="8" s="1"/>
  <c r="F40" i="9"/>
  <c r="J40" i="9" s="1"/>
  <c r="I39" i="9"/>
  <c r="J128" i="8" s="1"/>
  <c r="H39" i="9"/>
  <c r="I128" i="8" s="1"/>
  <c r="G39" i="9"/>
  <c r="F39" i="9"/>
  <c r="G128" i="8" s="1"/>
  <c r="I37" i="9"/>
  <c r="J120" i="8" s="1"/>
  <c r="H37" i="9"/>
  <c r="I120" i="8" s="1"/>
  <c r="G37" i="9"/>
  <c r="H120" i="8" s="1"/>
  <c r="F37" i="9"/>
  <c r="G120" i="8" s="1"/>
  <c r="I36" i="9"/>
  <c r="J116" i="8" s="1"/>
  <c r="H36" i="9"/>
  <c r="I116" i="8" s="1"/>
  <c r="G36" i="9"/>
  <c r="H116" i="8" s="1"/>
  <c r="F36" i="9"/>
  <c r="G116" i="8" s="1"/>
  <c r="I27" i="9"/>
  <c r="J83" i="8" s="1"/>
  <c r="H27" i="9"/>
  <c r="I83" i="8" s="1"/>
  <c r="G27" i="9"/>
  <c r="H83" i="8" s="1"/>
  <c r="F27" i="9"/>
  <c r="J27" i="9" s="1"/>
  <c r="I25" i="9"/>
  <c r="J75" i="8" s="1"/>
  <c r="H25" i="9"/>
  <c r="I75" i="8" s="1"/>
  <c r="G25" i="9"/>
  <c r="F25" i="9"/>
  <c r="G75" i="8" s="1"/>
  <c r="I24" i="9"/>
  <c r="J71" i="8" s="1"/>
  <c r="H24" i="9"/>
  <c r="I71" i="8" s="1"/>
  <c r="G24" i="9"/>
  <c r="H71" i="8" s="1"/>
  <c r="F24" i="9"/>
  <c r="G71" i="8" s="1"/>
  <c r="D24" i="9"/>
  <c r="E71" i="8" s="1"/>
  <c r="C24" i="9"/>
  <c r="B24" i="9"/>
  <c r="C71" i="8" s="1"/>
  <c r="I23" i="9"/>
  <c r="J67" i="8" s="1"/>
  <c r="H23" i="9"/>
  <c r="I67" i="8" s="1"/>
  <c r="G23" i="9"/>
  <c r="J23" i="9" s="1"/>
  <c r="F23" i="9"/>
  <c r="G67" i="8" s="1"/>
  <c r="C23" i="9"/>
  <c r="D67" i="8" s="1"/>
  <c r="I22" i="9"/>
  <c r="J63" i="8" s="1"/>
  <c r="H22" i="9"/>
  <c r="I63" i="8" s="1"/>
  <c r="G22" i="9"/>
  <c r="F22" i="9"/>
  <c r="G63" i="8" s="1"/>
  <c r="E22" i="9"/>
  <c r="I21" i="9"/>
  <c r="J59" i="8" s="1"/>
  <c r="H21" i="9"/>
  <c r="I59" i="8" s="1"/>
  <c r="G21" i="9"/>
  <c r="H59" i="8" s="1"/>
  <c r="F21" i="9"/>
  <c r="G59" i="8" s="1"/>
  <c r="D21" i="9"/>
  <c r="E59" i="8" s="1"/>
  <c r="C21" i="9"/>
  <c r="D59" i="8" s="1"/>
  <c r="B21" i="9"/>
  <c r="E21" i="9" s="1"/>
  <c r="I20" i="9"/>
  <c r="J55" i="8" s="1"/>
  <c r="H20" i="9"/>
  <c r="I55" i="8" s="1"/>
  <c r="G20" i="9"/>
  <c r="H55" i="8" s="1"/>
  <c r="F20" i="9"/>
  <c r="G55" i="8" s="1"/>
  <c r="C20" i="9"/>
  <c r="E20" i="9" s="1"/>
  <c r="I19" i="9"/>
  <c r="J51" i="8" s="1"/>
  <c r="H19" i="9"/>
  <c r="I51" i="8" s="1"/>
  <c r="G19" i="9"/>
  <c r="H51" i="8" s="1"/>
  <c r="F19" i="9"/>
  <c r="J19" i="9" s="1"/>
  <c r="I17" i="9"/>
  <c r="J46" i="8" s="1"/>
  <c r="H17" i="9"/>
  <c r="I46" i="8" s="1"/>
  <c r="G17" i="9"/>
  <c r="H46" i="8" s="1"/>
  <c r="F17" i="9"/>
  <c r="G46" i="8" s="1"/>
  <c r="I16" i="9"/>
  <c r="J42" i="8" s="1"/>
  <c r="H16" i="9"/>
  <c r="I42" i="8" s="1"/>
  <c r="G16" i="9"/>
  <c r="H42" i="8" s="1"/>
  <c r="F16" i="9"/>
  <c r="I15" i="9"/>
  <c r="J38" i="8" s="1"/>
  <c r="H15" i="9"/>
  <c r="I38" i="8" s="1"/>
  <c r="G15" i="9"/>
  <c r="H38" i="8" s="1"/>
  <c r="F15" i="9"/>
  <c r="G38" i="8" s="1"/>
  <c r="D15" i="9"/>
  <c r="E38" i="8" s="1"/>
  <c r="C15" i="9"/>
  <c r="D38" i="8" s="1"/>
  <c r="B15" i="9"/>
  <c r="C38" i="8" s="1"/>
  <c r="I13" i="9"/>
  <c r="J30" i="8" s="1"/>
  <c r="H13" i="9"/>
  <c r="I30" i="8" s="1"/>
  <c r="G13" i="9"/>
  <c r="H30" i="8" s="1"/>
  <c r="F13" i="9"/>
  <c r="D13" i="9"/>
  <c r="E30" i="8" s="1"/>
  <c r="C13" i="9"/>
  <c r="E13" i="9" s="1"/>
  <c r="B13" i="9"/>
  <c r="B41" i="9" s="1"/>
  <c r="I10" i="9"/>
  <c r="H10" i="9"/>
  <c r="I18" i="8" s="1"/>
  <c r="G10" i="9"/>
  <c r="F10" i="9"/>
  <c r="G18" i="8" s="1"/>
  <c r="C10" i="9"/>
  <c r="I9" i="9"/>
  <c r="J14" i="8" s="1"/>
  <c r="H9" i="9"/>
  <c r="I14" i="8" s="1"/>
  <c r="G9" i="9"/>
  <c r="F9" i="9"/>
  <c r="F41" i="9" l="1"/>
  <c r="E24" i="9"/>
  <c r="J10" i="9"/>
  <c r="J13" i="9"/>
  <c r="J16" i="9"/>
  <c r="E15" i="9"/>
  <c r="G51" i="8"/>
  <c r="G83" i="8"/>
  <c r="G132" i="8"/>
  <c r="G14" i="8"/>
  <c r="J20" i="9"/>
  <c r="J22" i="9"/>
  <c r="E23" i="9"/>
  <c r="H18" i="8"/>
  <c r="K18" i="8" s="1"/>
  <c r="G30" i="8"/>
  <c r="D55" i="8"/>
  <c r="H67" i="8"/>
  <c r="D71" i="8"/>
  <c r="F71" i="8" s="1"/>
  <c r="C41" i="9"/>
  <c r="D41" i="9"/>
  <c r="I41" i="9"/>
  <c r="J24" i="9"/>
  <c r="J25" i="9"/>
  <c r="J36" i="9"/>
  <c r="J37" i="9"/>
  <c r="J39" i="9"/>
  <c r="D18" i="8"/>
  <c r="C30" i="8"/>
  <c r="G42" i="8"/>
  <c r="H63" i="8"/>
  <c r="K63" i="8" s="1"/>
  <c r="H128" i="8"/>
  <c r="G41" i="9"/>
  <c r="J41" i="9" s="1"/>
  <c r="E10" i="9"/>
  <c r="H41" i="9"/>
  <c r="J15" i="9"/>
  <c r="J17" i="9"/>
  <c r="J21" i="9"/>
  <c r="J18" i="8"/>
  <c r="D30" i="8"/>
  <c r="C59" i="8"/>
  <c r="F59" i="8" s="1"/>
  <c r="H75" i="8"/>
  <c r="H14" i="8"/>
  <c r="K14" i="8" s="1"/>
  <c r="C12" i="8"/>
  <c r="I12" i="8"/>
  <c r="E12" i="8"/>
  <c r="J12" i="8"/>
  <c r="F30" i="8"/>
  <c r="K71" i="8"/>
  <c r="K120" i="8"/>
  <c r="K67" i="8"/>
  <c r="K83" i="8"/>
  <c r="K132" i="8"/>
  <c r="K42" i="8"/>
  <c r="K59" i="8"/>
  <c r="F38" i="8"/>
  <c r="K51" i="8"/>
  <c r="F55" i="8"/>
  <c r="K38" i="8"/>
  <c r="K55" i="8"/>
  <c r="F63" i="8"/>
  <c r="K46" i="8"/>
  <c r="K30" i="8"/>
  <c r="F67" i="8"/>
  <c r="K128" i="8"/>
  <c r="K116" i="8"/>
  <c r="F18" i="8"/>
  <c r="E41" i="9"/>
  <c r="J9" i="9"/>
  <c r="J130" i="8"/>
  <c r="J126" i="8"/>
  <c r="J122" i="8"/>
  <c r="J118" i="8"/>
  <c r="J114" i="8"/>
  <c r="J110" i="8"/>
  <c r="J106" i="8"/>
  <c r="J102" i="8"/>
  <c r="J98" i="8"/>
  <c r="J94" i="8"/>
  <c r="J90" i="8"/>
  <c r="J85" i="8"/>
  <c r="J81" i="8"/>
  <c r="J77" i="8"/>
  <c r="J69" i="8"/>
  <c r="J65" i="8"/>
  <c r="J61" i="8"/>
  <c r="J57" i="8"/>
  <c r="J53" i="8"/>
  <c r="J49" i="8"/>
  <c r="J44" i="8"/>
  <c r="J40" i="8"/>
  <c r="J36" i="8"/>
  <c r="J32" i="8"/>
  <c r="J28" i="8"/>
  <c r="J24" i="8"/>
  <c r="J20" i="8"/>
  <c r="J16" i="8"/>
  <c r="J73" i="8"/>
  <c r="J127" i="8"/>
  <c r="I127" i="8"/>
  <c r="H127" i="8"/>
  <c r="G127" i="8"/>
  <c r="J123" i="8"/>
  <c r="I123" i="8"/>
  <c r="H123" i="8"/>
  <c r="G123" i="8"/>
  <c r="J119" i="8"/>
  <c r="I119" i="8"/>
  <c r="H119" i="8"/>
  <c r="G119" i="8"/>
  <c r="J115" i="8"/>
  <c r="I115" i="8"/>
  <c r="H115" i="8"/>
  <c r="G115" i="8"/>
  <c r="J111" i="8"/>
  <c r="I111" i="8"/>
  <c r="H111" i="8"/>
  <c r="G111" i="8"/>
  <c r="J86" i="8"/>
  <c r="I86" i="8"/>
  <c r="H86" i="8"/>
  <c r="G86" i="8"/>
  <c r="J74" i="8"/>
  <c r="I74" i="8"/>
  <c r="H74" i="8"/>
  <c r="G74" i="8"/>
  <c r="J70" i="8"/>
  <c r="I70" i="8"/>
  <c r="H70" i="8"/>
  <c r="G70" i="8"/>
  <c r="J66" i="8"/>
  <c r="I66" i="8"/>
  <c r="H66" i="8"/>
  <c r="G66" i="8"/>
  <c r="J62" i="8"/>
  <c r="I62" i="8"/>
  <c r="H62" i="8"/>
  <c r="G62" i="8"/>
  <c r="J58" i="8"/>
  <c r="I58" i="8"/>
  <c r="H58" i="8"/>
  <c r="G58" i="8"/>
  <c r="J54" i="8"/>
  <c r="I54" i="8"/>
  <c r="H54" i="8"/>
  <c r="G54" i="8"/>
  <c r="J50" i="8"/>
  <c r="I50" i="8"/>
  <c r="H50" i="8"/>
  <c r="G50" i="8"/>
  <c r="J45" i="8"/>
  <c r="I45" i="8"/>
  <c r="H45" i="8"/>
  <c r="G45" i="8"/>
  <c r="J41" i="8"/>
  <c r="I41" i="8"/>
  <c r="H41" i="8"/>
  <c r="G41" i="8"/>
  <c r="J37" i="8"/>
  <c r="I37" i="8"/>
  <c r="H37" i="8"/>
  <c r="G37" i="8"/>
  <c r="J33" i="8"/>
  <c r="I33" i="8"/>
  <c r="H33" i="8"/>
  <c r="G33" i="8"/>
  <c r="J29" i="8"/>
  <c r="I29" i="8"/>
  <c r="H29" i="8"/>
  <c r="G29" i="8"/>
  <c r="J25" i="8"/>
  <c r="I25" i="8"/>
  <c r="H25" i="8"/>
  <c r="G25" i="8"/>
  <c r="I130" i="8"/>
  <c r="H130" i="8"/>
  <c r="G130" i="8"/>
  <c r="I126" i="8"/>
  <c r="H126" i="8"/>
  <c r="G126" i="8"/>
  <c r="I122" i="8"/>
  <c r="H122" i="8"/>
  <c r="G122" i="8"/>
  <c r="I118" i="8"/>
  <c r="H118" i="8"/>
  <c r="G118" i="8"/>
  <c r="I114" i="8"/>
  <c r="H114" i="8"/>
  <c r="G114" i="8"/>
  <c r="I110" i="8"/>
  <c r="H110" i="8"/>
  <c r="G110" i="8"/>
  <c r="I106" i="8"/>
  <c r="H106" i="8"/>
  <c r="G106" i="8"/>
  <c r="I102" i="8"/>
  <c r="H102" i="8"/>
  <c r="G102" i="8"/>
  <c r="I98" i="8"/>
  <c r="H98" i="8"/>
  <c r="G98" i="8"/>
  <c r="I94" i="8"/>
  <c r="H94" i="8"/>
  <c r="G94" i="8"/>
  <c r="I90" i="8"/>
  <c r="H90" i="8"/>
  <c r="G90" i="8"/>
  <c r="I85" i="8"/>
  <c r="H85" i="8"/>
  <c r="G85" i="8"/>
  <c r="I81" i="8"/>
  <c r="H81" i="8"/>
  <c r="G81" i="8"/>
  <c r="I77" i="8"/>
  <c r="H77" i="8"/>
  <c r="G77" i="8"/>
  <c r="I73" i="8"/>
  <c r="H73" i="8"/>
  <c r="G73" i="8"/>
  <c r="I69" i="8"/>
  <c r="H69" i="8"/>
  <c r="G69" i="8"/>
  <c r="I65" i="8"/>
  <c r="H65" i="8"/>
  <c r="G65" i="8"/>
  <c r="I61" i="8"/>
  <c r="H61" i="8"/>
  <c r="G61" i="8"/>
  <c r="I57" i="8"/>
  <c r="H57" i="8"/>
  <c r="G57" i="8"/>
  <c r="I53" i="8"/>
  <c r="H53" i="8"/>
  <c r="G53" i="8"/>
  <c r="I49" i="8"/>
  <c r="H49" i="8"/>
  <c r="G49" i="8"/>
  <c r="I44" i="8"/>
  <c r="H44" i="8"/>
  <c r="G44" i="8"/>
  <c r="I40" i="8"/>
  <c r="H40" i="8"/>
  <c r="G40" i="8"/>
  <c r="I36" i="8"/>
  <c r="H36" i="8"/>
  <c r="G36" i="8"/>
  <c r="I32" i="8"/>
  <c r="H32" i="8"/>
  <c r="G32" i="8"/>
  <c r="I28" i="8"/>
  <c r="H28" i="8"/>
  <c r="G28" i="8"/>
  <c r="I24" i="8"/>
  <c r="H24" i="8"/>
  <c r="G24" i="8"/>
  <c r="J21" i="8"/>
  <c r="I21" i="8"/>
  <c r="H21" i="8"/>
  <c r="G21" i="8"/>
  <c r="I20" i="8"/>
  <c r="H20" i="8"/>
  <c r="G20" i="8"/>
  <c r="H17" i="8"/>
  <c r="G17" i="8"/>
  <c r="I17" i="8"/>
  <c r="J17" i="8"/>
  <c r="I16" i="8"/>
  <c r="H16" i="8"/>
  <c r="G16" i="8"/>
  <c r="F73" i="8"/>
  <c r="E130" i="8"/>
  <c r="D130" i="8"/>
  <c r="C130" i="8"/>
  <c r="E127" i="8"/>
  <c r="D127" i="8"/>
  <c r="C127" i="8"/>
  <c r="E126" i="8"/>
  <c r="D126" i="8"/>
  <c r="C126" i="8"/>
  <c r="E123" i="8"/>
  <c r="D123" i="8"/>
  <c r="C123" i="8"/>
  <c r="E122" i="8"/>
  <c r="D122" i="8"/>
  <c r="C122" i="8"/>
  <c r="E119" i="8"/>
  <c r="D119" i="8"/>
  <c r="C119" i="8"/>
  <c r="E118" i="8"/>
  <c r="D118" i="8"/>
  <c r="C118" i="8"/>
  <c r="E114" i="8"/>
  <c r="D114" i="8"/>
  <c r="C114" i="8"/>
  <c r="E111" i="8"/>
  <c r="D111" i="8"/>
  <c r="C111" i="8"/>
  <c r="E98" i="8"/>
  <c r="D98" i="8"/>
  <c r="C98" i="8"/>
  <c r="E94" i="8"/>
  <c r="D94" i="8"/>
  <c r="C94" i="8"/>
  <c r="E81" i="8"/>
  <c r="D81" i="8"/>
  <c r="C81" i="8"/>
  <c r="E77" i="8"/>
  <c r="D77" i="8"/>
  <c r="C77" i="8"/>
  <c r="E70" i="8"/>
  <c r="D70" i="8"/>
  <c r="C70" i="8"/>
  <c r="E69" i="8"/>
  <c r="D69" i="8"/>
  <c r="C69" i="8"/>
  <c r="E65" i="8"/>
  <c r="D65" i="8"/>
  <c r="C65" i="8"/>
  <c r="E61" i="8"/>
  <c r="D61" i="8"/>
  <c r="C61" i="8"/>
  <c r="E58" i="8"/>
  <c r="D58" i="8"/>
  <c r="C58" i="8"/>
  <c r="E57" i="8"/>
  <c r="D57" i="8"/>
  <c r="C57" i="8"/>
  <c r="D54" i="8"/>
  <c r="F54" i="8" s="1"/>
  <c r="E53" i="8"/>
  <c r="D53" i="8"/>
  <c r="C53" i="8"/>
  <c r="E40" i="8"/>
  <c r="D40" i="8"/>
  <c r="C40" i="8"/>
  <c r="E33" i="8"/>
  <c r="D33" i="8"/>
  <c r="C33" i="8"/>
  <c r="D32" i="8"/>
  <c r="E28" i="8"/>
  <c r="D28" i="8"/>
  <c r="C28" i="8"/>
  <c r="E25" i="8"/>
  <c r="D25" i="8"/>
  <c r="C25" i="8"/>
  <c r="E21" i="8"/>
  <c r="D21" i="8"/>
  <c r="C21" i="8"/>
  <c r="D17" i="8"/>
  <c r="F17" i="8" s="1"/>
  <c r="E16" i="8"/>
  <c r="D16" i="8"/>
  <c r="C16" i="8"/>
  <c r="D45" i="8"/>
  <c r="D44" i="8"/>
  <c r="E45" i="8"/>
  <c r="E44" i="8"/>
  <c r="C45" i="8"/>
  <c r="C44" i="8"/>
  <c r="J129" i="8"/>
  <c r="I129" i="8"/>
  <c r="H129" i="8"/>
  <c r="G129" i="8"/>
  <c r="E129" i="8"/>
  <c r="D129" i="8"/>
  <c r="C129" i="8"/>
  <c r="J125" i="8"/>
  <c r="I125" i="8"/>
  <c r="H125" i="8"/>
  <c r="G125" i="8"/>
  <c r="E125" i="8"/>
  <c r="D125" i="8"/>
  <c r="C125" i="8"/>
  <c r="J121" i="8"/>
  <c r="I121" i="8"/>
  <c r="H121" i="8"/>
  <c r="G121" i="8"/>
  <c r="E121" i="8"/>
  <c r="D121" i="8"/>
  <c r="C121" i="8"/>
  <c r="J117" i="8"/>
  <c r="I117" i="8"/>
  <c r="H117" i="8"/>
  <c r="G117" i="8"/>
  <c r="E117" i="8"/>
  <c r="D117" i="8"/>
  <c r="C117" i="8"/>
  <c r="J113" i="8"/>
  <c r="I113" i="8"/>
  <c r="H113" i="8"/>
  <c r="G113" i="8"/>
  <c r="E113" i="8"/>
  <c r="D113" i="8"/>
  <c r="C113" i="8"/>
  <c r="J109" i="8"/>
  <c r="I109" i="8"/>
  <c r="H109" i="8"/>
  <c r="G109" i="8"/>
  <c r="E109" i="8"/>
  <c r="D109" i="8"/>
  <c r="C109" i="8"/>
  <c r="J105" i="8"/>
  <c r="I105" i="8"/>
  <c r="H105" i="8"/>
  <c r="G105" i="8"/>
  <c r="J101" i="8"/>
  <c r="I101" i="8"/>
  <c r="H101" i="8"/>
  <c r="G101" i="8"/>
  <c r="J97" i="8"/>
  <c r="I97" i="8"/>
  <c r="H97" i="8"/>
  <c r="G97" i="8"/>
  <c r="E97" i="8"/>
  <c r="D97" i="8"/>
  <c r="C97" i="8"/>
  <c r="J93" i="8"/>
  <c r="I93" i="8"/>
  <c r="H93" i="8"/>
  <c r="G93" i="8"/>
  <c r="E93" i="8"/>
  <c r="D93" i="8"/>
  <c r="C93" i="8"/>
  <c r="J89" i="8"/>
  <c r="I89" i="8"/>
  <c r="H89" i="8"/>
  <c r="G89" i="8"/>
  <c r="J84" i="8"/>
  <c r="I84" i="8"/>
  <c r="H84" i="8"/>
  <c r="G84" i="8"/>
  <c r="J80" i="8"/>
  <c r="I80" i="8"/>
  <c r="H80" i="8"/>
  <c r="G80" i="8"/>
  <c r="E80" i="8"/>
  <c r="D80" i="8"/>
  <c r="C80" i="8"/>
  <c r="J76" i="8"/>
  <c r="I76" i="8"/>
  <c r="H76" i="8"/>
  <c r="G76" i="8"/>
  <c r="E76" i="8"/>
  <c r="D76" i="8"/>
  <c r="C76" i="8"/>
  <c r="J72" i="8"/>
  <c r="I72" i="8"/>
  <c r="H72" i="8"/>
  <c r="G72" i="8"/>
  <c r="J68" i="8"/>
  <c r="I68" i="8"/>
  <c r="H68" i="8"/>
  <c r="G68" i="8"/>
  <c r="E68" i="8"/>
  <c r="D68" i="8"/>
  <c r="C68" i="8"/>
  <c r="J64" i="8"/>
  <c r="I64" i="8"/>
  <c r="H64" i="8"/>
  <c r="G64" i="8"/>
  <c r="E64" i="8"/>
  <c r="D64" i="8"/>
  <c r="C64" i="8"/>
  <c r="J60" i="8"/>
  <c r="I60" i="8"/>
  <c r="H60" i="8"/>
  <c r="G60" i="8"/>
  <c r="E60" i="8"/>
  <c r="D60" i="8"/>
  <c r="C60" i="8"/>
  <c r="J56" i="8"/>
  <c r="I56" i="8"/>
  <c r="H56" i="8"/>
  <c r="G56" i="8"/>
  <c r="E56" i="8"/>
  <c r="D56" i="8"/>
  <c r="C56" i="8"/>
  <c r="J52" i="8"/>
  <c r="I52" i="8"/>
  <c r="H52" i="8"/>
  <c r="G52" i="8"/>
  <c r="D52" i="8"/>
  <c r="F52" i="8" s="1"/>
  <c r="J48" i="8"/>
  <c r="I48" i="8"/>
  <c r="H48" i="8"/>
  <c r="G48" i="8"/>
  <c r="J43" i="8"/>
  <c r="I43" i="8"/>
  <c r="H43" i="8"/>
  <c r="G43" i="8"/>
  <c r="E43" i="8"/>
  <c r="D43" i="8"/>
  <c r="C43" i="8"/>
  <c r="J39" i="8"/>
  <c r="I39" i="8"/>
  <c r="H39" i="8"/>
  <c r="G39" i="8"/>
  <c r="E39" i="8"/>
  <c r="D39" i="8"/>
  <c r="C39" i="8"/>
  <c r="J35" i="8"/>
  <c r="I35" i="8"/>
  <c r="H35" i="8"/>
  <c r="G35" i="8"/>
  <c r="J31" i="8"/>
  <c r="I31" i="8"/>
  <c r="H31" i="8"/>
  <c r="G31" i="8"/>
  <c r="D31" i="8"/>
  <c r="F31" i="8" s="1"/>
  <c r="J27" i="8"/>
  <c r="I27" i="8"/>
  <c r="H27" i="8"/>
  <c r="G27" i="8"/>
  <c r="E27" i="8"/>
  <c r="D27" i="8"/>
  <c r="C27" i="8"/>
  <c r="J23" i="8"/>
  <c r="I23" i="8"/>
  <c r="H23" i="8"/>
  <c r="G23" i="8"/>
  <c r="E23" i="8"/>
  <c r="D23" i="8"/>
  <c r="C23" i="8"/>
  <c r="J19" i="8"/>
  <c r="I19" i="8"/>
  <c r="H19" i="8"/>
  <c r="G19" i="8"/>
  <c r="E19" i="8"/>
  <c r="D19" i="8"/>
  <c r="C19" i="8"/>
  <c r="J15" i="8"/>
  <c r="I15" i="8"/>
  <c r="H15" i="8"/>
  <c r="G15" i="8"/>
  <c r="D15" i="8"/>
  <c r="F15" i="8" s="1"/>
  <c r="C26" i="3"/>
  <c r="C27" i="3"/>
  <c r="D40" i="3"/>
  <c r="D39" i="3"/>
  <c r="D38" i="3"/>
  <c r="D37" i="3"/>
  <c r="D36" i="3"/>
  <c r="D35" i="3"/>
  <c r="D32" i="3"/>
  <c r="D31" i="3"/>
  <c r="D27" i="3"/>
  <c r="D26" i="3"/>
  <c r="D24" i="3"/>
  <c r="D23" i="3"/>
  <c r="D22" i="3"/>
  <c r="D21" i="3"/>
  <c r="D17" i="3"/>
  <c r="D16" i="3"/>
  <c r="D12" i="3"/>
  <c r="D13" i="3"/>
  <c r="D11" i="3"/>
  <c r="C40" i="3"/>
  <c r="C39" i="3"/>
  <c r="C38" i="3"/>
  <c r="C37" i="3"/>
  <c r="C36" i="3"/>
  <c r="C35" i="3"/>
  <c r="C32" i="3"/>
  <c r="C31" i="3"/>
  <c r="C24" i="3"/>
  <c r="C23" i="3"/>
  <c r="C22" i="3"/>
  <c r="C21" i="3"/>
  <c r="C20" i="3"/>
  <c r="C17" i="3"/>
  <c r="C16" i="3"/>
  <c r="C14" i="3"/>
  <c r="C13" i="3"/>
  <c r="C12" i="3"/>
  <c r="C11" i="3"/>
  <c r="C10" i="3"/>
  <c r="B40" i="3"/>
  <c r="B39" i="3"/>
  <c r="B38" i="3"/>
  <c r="B37" i="3"/>
  <c r="B36" i="3"/>
  <c r="B35" i="3"/>
  <c r="B32" i="3"/>
  <c r="B31" i="3"/>
  <c r="B27" i="3"/>
  <c r="B26" i="3"/>
  <c r="B24" i="3"/>
  <c r="B23" i="3"/>
  <c r="B22" i="3"/>
  <c r="B21" i="3"/>
  <c r="B17" i="3"/>
  <c r="B16" i="3"/>
  <c r="B12" i="3"/>
  <c r="B13" i="3"/>
  <c r="B11" i="3"/>
  <c r="D12" i="8" l="1"/>
  <c r="F12" i="8" s="1"/>
  <c r="H12" i="8"/>
  <c r="G12" i="8"/>
  <c r="K75" i="8"/>
  <c r="K69" i="8"/>
  <c r="K85" i="8"/>
  <c r="K53" i="8"/>
  <c r="K102" i="8"/>
  <c r="K49" i="8"/>
  <c r="K65" i="8"/>
  <c r="K81" i="8"/>
  <c r="K98" i="8"/>
  <c r="K44" i="8"/>
  <c r="K61" i="8"/>
  <c r="K77" i="8"/>
  <c r="K94" i="8"/>
  <c r="K28" i="8"/>
  <c r="K32" i="8"/>
  <c r="K36" i="8"/>
  <c r="K110" i="8"/>
  <c r="K114" i="8"/>
  <c r="K118" i="8"/>
  <c r="K126" i="8"/>
  <c r="K130" i="8"/>
  <c r="K24" i="8"/>
  <c r="K40" i="8"/>
  <c r="K57" i="8"/>
  <c r="K73" i="8"/>
  <c r="K90" i="8"/>
  <c r="K106" i="8"/>
  <c r="K122" i="8"/>
  <c r="K21" i="8"/>
  <c r="K37" i="8"/>
  <c r="K54" i="8"/>
  <c r="K70" i="8"/>
  <c r="K86" i="8"/>
  <c r="K119" i="8"/>
  <c r="K25" i="8"/>
  <c r="K29" i="8"/>
  <c r="K33" i="8"/>
  <c r="K41" i="8"/>
  <c r="K45" i="8"/>
  <c r="K50" i="8"/>
  <c r="K58" i="8"/>
  <c r="K62" i="8"/>
  <c r="K66" i="8"/>
  <c r="K74" i="8"/>
  <c r="K111" i="8"/>
  <c r="K115" i="8"/>
  <c r="K123" i="8"/>
  <c r="K127" i="8"/>
  <c r="J10" i="8"/>
  <c r="K20" i="8"/>
  <c r="K17" i="8"/>
  <c r="J9" i="8"/>
  <c r="G10" i="8"/>
  <c r="I10" i="8"/>
  <c r="H10" i="8"/>
  <c r="K16" i="8"/>
  <c r="G9" i="8"/>
  <c r="I9" i="8"/>
  <c r="H9" i="8"/>
  <c r="C9" i="8"/>
  <c r="F28" i="8"/>
  <c r="E9" i="8"/>
  <c r="F111" i="8"/>
  <c r="F122" i="8"/>
  <c r="F130" i="8"/>
  <c r="D9" i="8"/>
  <c r="E10" i="8"/>
  <c r="F81" i="8"/>
  <c r="C10" i="8"/>
  <c r="F25" i="8"/>
  <c r="F98" i="8"/>
  <c r="F33" i="8"/>
  <c r="F57" i="8"/>
  <c r="F70" i="8"/>
  <c r="F114" i="8"/>
  <c r="D10" i="8"/>
  <c r="F45" i="8"/>
  <c r="F65" i="8"/>
  <c r="F119" i="8"/>
  <c r="F127" i="8"/>
  <c r="F16" i="8"/>
  <c r="F123" i="8"/>
  <c r="F32" i="8"/>
  <c r="F40" i="8"/>
  <c r="F53" i="8"/>
  <c r="F61" i="8"/>
  <c r="F69" i="8"/>
  <c r="F77" i="8"/>
  <c r="F94" i="8"/>
  <c r="F118" i="8"/>
  <c r="F126" i="8"/>
  <c r="F21" i="8"/>
  <c r="F58" i="8"/>
  <c r="F44" i="8"/>
  <c r="K84" i="8"/>
  <c r="F93" i="8"/>
  <c r="F117" i="8"/>
  <c r="K68" i="8"/>
  <c r="F76" i="8"/>
  <c r="K101" i="8"/>
  <c r="F27" i="8"/>
  <c r="F23" i="8"/>
  <c r="K35" i="8"/>
  <c r="F39" i="8"/>
  <c r="F68" i="8"/>
  <c r="F60" i="8"/>
  <c r="K125" i="8"/>
  <c r="F129" i="8"/>
  <c r="F109" i="8"/>
  <c r="K48" i="8"/>
  <c r="K117" i="8"/>
  <c r="F121" i="8"/>
  <c r="K129" i="8"/>
  <c r="F19" i="8"/>
  <c r="K39" i="8"/>
  <c r="F56" i="8"/>
  <c r="G133" i="8"/>
  <c r="C133" i="8"/>
  <c r="F43" i="8"/>
  <c r="H133" i="8"/>
  <c r="K19" i="8"/>
  <c r="K52" i="8"/>
  <c r="K64" i="8"/>
  <c r="K72" i="8"/>
  <c r="K76" i="8"/>
  <c r="F80" i="8"/>
  <c r="K97" i="8"/>
  <c r="K105" i="8"/>
  <c r="K109" i="8"/>
  <c r="F113" i="8"/>
  <c r="I133" i="8"/>
  <c r="E133" i="8"/>
  <c r="K121" i="8"/>
  <c r="J133" i="8"/>
  <c r="K23" i="8"/>
  <c r="K27" i="8"/>
  <c r="K31" i="8"/>
  <c r="K43" i="8"/>
  <c r="K56" i="8"/>
  <c r="K60" i="8"/>
  <c r="F64" i="8"/>
  <c r="K80" i="8"/>
  <c r="K89" i="8"/>
  <c r="K93" i="8"/>
  <c r="F97" i="8"/>
  <c r="K113" i="8"/>
  <c r="F125" i="8"/>
  <c r="D133" i="8"/>
  <c r="K15" i="8"/>
  <c r="K12" i="8" l="1"/>
  <c r="J11" i="8"/>
  <c r="G11" i="8"/>
  <c r="F9" i="8"/>
  <c r="E11" i="8"/>
  <c r="K10" i="8"/>
  <c r="I11" i="8"/>
  <c r="H11" i="8"/>
  <c r="K9" i="8"/>
  <c r="C11" i="8"/>
  <c r="D11" i="8"/>
  <c r="F10" i="8"/>
  <c r="K133" i="8"/>
  <c r="F133" i="8"/>
  <c r="K11" i="8" l="1"/>
  <c r="F11" i="8"/>
  <c r="F11" i="3" l="1"/>
  <c r="G11" i="3"/>
  <c r="H11" i="3"/>
  <c r="I11" i="3"/>
  <c r="F12" i="3"/>
  <c r="G12" i="3"/>
  <c r="H12" i="3"/>
  <c r="I12" i="3"/>
  <c r="F13" i="3"/>
  <c r="G13" i="3"/>
  <c r="H13" i="3"/>
  <c r="I13" i="3"/>
  <c r="F14" i="3"/>
  <c r="G14" i="3"/>
  <c r="H14" i="3"/>
  <c r="I14" i="3"/>
  <c r="F15" i="3"/>
  <c r="G15" i="3"/>
  <c r="H15" i="3"/>
  <c r="I15" i="3"/>
  <c r="F16" i="3"/>
  <c r="G16" i="3"/>
  <c r="H16" i="3"/>
  <c r="I16" i="3"/>
  <c r="F17" i="3"/>
  <c r="G17" i="3"/>
  <c r="H17" i="3"/>
  <c r="I17" i="3"/>
  <c r="F19" i="3"/>
  <c r="G19" i="3"/>
  <c r="H19" i="3"/>
  <c r="I19" i="3"/>
  <c r="F20" i="3"/>
  <c r="G20" i="3"/>
  <c r="H20" i="3"/>
  <c r="I20" i="3"/>
  <c r="F21" i="3"/>
  <c r="G21" i="3"/>
  <c r="H21" i="3"/>
  <c r="I21" i="3"/>
  <c r="F22" i="3"/>
  <c r="G22" i="3"/>
  <c r="H22" i="3"/>
  <c r="I22" i="3"/>
  <c r="F23" i="3"/>
  <c r="G23" i="3"/>
  <c r="H23" i="3"/>
  <c r="I23" i="3"/>
  <c r="F24" i="3"/>
  <c r="G24" i="3"/>
  <c r="H24" i="3"/>
  <c r="I24" i="3"/>
  <c r="F25" i="3"/>
  <c r="G25" i="3"/>
  <c r="H25" i="3"/>
  <c r="I25" i="3"/>
  <c r="F26" i="3"/>
  <c r="G26" i="3"/>
  <c r="H26" i="3"/>
  <c r="I26" i="3"/>
  <c r="F27" i="3"/>
  <c r="G27" i="3"/>
  <c r="H27" i="3"/>
  <c r="I27" i="3"/>
  <c r="F28" i="3"/>
  <c r="G28" i="3"/>
  <c r="H28" i="3"/>
  <c r="I28" i="3"/>
  <c r="F30" i="3"/>
  <c r="G30" i="3"/>
  <c r="H30" i="3"/>
  <c r="I30" i="3"/>
  <c r="F31" i="3"/>
  <c r="G31" i="3"/>
  <c r="H31" i="3"/>
  <c r="I31" i="3"/>
  <c r="F32" i="3"/>
  <c r="G32" i="3"/>
  <c r="H32" i="3"/>
  <c r="I32" i="3"/>
  <c r="F33" i="3"/>
  <c r="G33" i="3"/>
  <c r="H33" i="3"/>
  <c r="I33" i="3"/>
  <c r="F34" i="3"/>
  <c r="G34" i="3"/>
  <c r="H34" i="3"/>
  <c r="I34" i="3"/>
  <c r="F35" i="3"/>
  <c r="G35" i="3"/>
  <c r="H35" i="3"/>
  <c r="I35" i="3"/>
  <c r="F36" i="3"/>
  <c r="G36" i="3"/>
  <c r="H36" i="3"/>
  <c r="I36" i="3"/>
  <c r="F37" i="3"/>
  <c r="G37" i="3"/>
  <c r="H37" i="3"/>
  <c r="I37" i="3"/>
  <c r="F38" i="3"/>
  <c r="G38" i="3"/>
  <c r="H38" i="3"/>
  <c r="I38" i="3"/>
  <c r="F39" i="3"/>
  <c r="G39" i="3"/>
  <c r="H39" i="3"/>
  <c r="I39" i="3"/>
  <c r="F40" i="3"/>
  <c r="G40" i="3"/>
  <c r="H40" i="3"/>
  <c r="I40" i="3"/>
  <c r="I10" i="3"/>
  <c r="H10" i="3"/>
  <c r="G10" i="3"/>
  <c r="F10" i="3"/>
  <c r="E38" i="3" l="1"/>
  <c r="E11" i="3"/>
  <c r="E20" i="3"/>
  <c r="E22" i="3"/>
  <c r="E26" i="3"/>
  <c r="E27" i="3"/>
  <c r="J26" i="3" l="1"/>
  <c r="J22" i="3"/>
  <c r="J17" i="3"/>
  <c r="J13" i="3"/>
  <c r="E14" i="3"/>
  <c r="E23" i="3"/>
  <c r="J39" i="3"/>
  <c r="J35" i="3"/>
  <c r="J31" i="3"/>
  <c r="E32" i="3"/>
  <c r="E31" i="3"/>
  <c r="E39" i="3"/>
  <c r="E35" i="3"/>
  <c r="E37" i="3"/>
  <c r="E21" i="3"/>
  <c r="E17" i="3"/>
  <c r="E13" i="3"/>
  <c r="J30" i="3"/>
  <c r="J38" i="3"/>
  <c r="J34" i="3"/>
  <c r="J25" i="3"/>
  <c r="J21" i="3"/>
  <c r="J11" i="3"/>
  <c r="E40" i="3"/>
  <c r="E36" i="3"/>
  <c r="E16" i="3"/>
  <c r="E24" i="3"/>
  <c r="E12" i="3"/>
  <c r="J27" i="3"/>
  <c r="J23" i="3"/>
  <c r="J19" i="3"/>
  <c r="J14" i="3"/>
  <c r="J37" i="3"/>
  <c r="J33" i="3"/>
  <c r="G41" i="3"/>
  <c r="J28" i="3"/>
  <c r="J24" i="3"/>
  <c r="J20" i="3"/>
  <c r="J15" i="3"/>
  <c r="F41" i="3"/>
  <c r="H41" i="3"/>
  <c r="D41" i="3"/>
  <c r="C41" i="3"/>
  <c r="J16" i="3"/>
  <c r="J12" i="3"/>
  <c r="J40" i="3"/>
  <c r="J36" i="3"/>
  <c r="J32" i="3"/>
  <c r="I41" i="3"/>
  <c r="J10" i="3"/>
  <c r="E10" i="3"/>
  <c r="B41" i="3"/>
  <c r="J41" i="3" l="1"/>
  <c r="E41" i="3"/>
</calcChain>
</file>

<file path=xl/sharedStrings.xml><?xml version="1.0" encoding="utf-8"?>
<sst xmlns="http://schemas.openxmlformats.org/spreadsheetml/2006/main" count="10259" uniqueCount="2770">
  <si>
    <t>Código Acción </t>
  </si>
  <si>
    <t>Acción </t>
  </si>
  <si>
    <t>Hallazgo </t>
  </si>
  <si>
    <t>Estado </t>
  </si>
  <si>
    <t>% de Avance</t>
  </si>
  <si>
    <t>Tipo Plan </t>
  </si>
  <si>
    <t>Auditor </t>
  </si>
  <si>
    <t>Dependencia </t>
  </si>
  <si>
    <t>Jefe de Dependencia</t>
  </si>
  <si>
    <t>Ejecutor </t>
  </si>
  <si>
    <t>Fecha Inicio </t>
  </si>
  <si>
    <t>Fecha Fin </t>
  </si>
  <si>
    <t>Cancelada</t>
  </si>
  <si>
    <t>Camilo Oswaldo Barajas Sierra - pcbaraja1</t>
  </si>
  <si>
    <t>SGI - SUBDIRECCIÓN GENERAL DE INFRAESTRUCTURA</t>
  </si>
  <si>
    <t>Edgar Francisco Uribe Ramos - peuriber1</t>
  </si>
  <si>
    <t>DTC - DIRECCIÓN TÉCNICA DE CONSTRUCCIONES</t>
  </si>
  <si>
    <t>Habib Leonardo Mejia Rivera - chmejiar1</t>
  </si>
  <si>
    <t>Cerrado</t>
  </si>
  <si>
    <t>SGDU - SUBDIRECCIÓN GENERAL DESARROLLO URBANO</t>
  </si>
  <si>
    <t>Blanca Nubia Penuela Roa - cbpenuel1</t>
  </si>
  <si>
    <t>DTAI - D. TÉCNICA DE ADMON INFRAESTRUCTURA</t>
  </si>
  <si>
    <t>Pilar Perez Mesa - cpperezm1</t>
  </si>
  <si>
    <t>DTDP - DIRECCIÓN TÉCNICA DE PREDIOS</t>
  </si>
  <si>
    <t>Martha Alvarez Escobar - pmalvare1</t>
  </si>
  <si>
    <t>Pedro Ernesto Guaqueta Paez - cpguaque1</t>
  </si>
  <si>
    <t>DTE - DIRECCIÓN TÉCNICA ESTRATEGICA</t>
  </si>
  <si>
    <t>Joanny Camelo Yepez - pjcamelo1</t>
  </si>
  <si>
    <t>Sandra Yazmin Espinosa Valbuena - csespino1</t>
  </si>
  <si>
    <t>DTP - DIRECCIÓN TÉCNICA DE PROYECTOS</t>
  </si>
  <si>
    <t>DTGC - DIRECCIÓN TÉCNICA DE GESTION CONTRACTUAL</t>
  </si>
  <si>
    <t>Sandra Liliana Roya Blanco - psroyabl1</t>
  </si>
  <si>
    <t>Johana Paola Lamilla Sanchez - cjlamill1</t>
  </si>
  <si>
    <t>DTAV - DIRECCIÓN TÉCNICA APOYO ALA VALORIZACION</t>
  </si>
  <si>
    <t>Hernando Arenas Castro - pharenas1</t>
  </si>
  <si>
    <t>Imelda Bernal Raquira - cibernal1</t>
  </si>
  <si>
    <t>DTM - DIRECCIÓN TÉCNICA DE MANTENIMIENTO</t>
  </si>
  <si>
    <t>Luis Ernesto Bernal Rivera - plbernal1</t>
  </si>
  <si>
    <t>Laura Patricia Otero Duran - ploterod1</t>
  </si>
  <si>
    <t>STOP - S.T. DE OPERACIONES</t>
  </si>
  <si>
    <t>Jose Antonio Velandia Clavijo - pjveland1</t>
  </si>
  <si>
    <t>Andrea Milena Moreno Munoz - pamoreno2</t>
  </si>
  <si>
    <t>STPC - S.T. PRESUPUESTO Y CONTABLILIDAD</t>
  </si>
  <si>
    <t>Vladimiro Alberto Estrada Moncayo - pvestrad1</t>
  </si>
  <si>
    <t>Claudia Amparo Montes Carranza - ccmontes1</t>
  </si>
  <si>
    <t>DG - DIRECCIÓN GENERAL</t>
  </si>
  <si>
    <t>OAP - OFICINA ASESORA DE PLANEACIÓN</t>
  </si>
  <si>
    <t>Paula Juliana Serrano Serrano - cpserran1</t>
  </si>
  <si>
    <t>SGGC - SUBDIRECCIÓN GENERAL DE GESTIÓN CORPORATIVA</t>
  </si>
  <si>
    <t>STRT - S.T. DE RECURSOS TECNOLÓGICOS</t>
  </si>
  <si>
    <t>Leydy Yohana Pineda Afanador - plpineda2</t>
  </si>
  <si>
    <t>Hector Andres Mafla Trujillo - phmaflat1</t>
  </si>
  <si>
    <t>Hugo Fernando Ramirez Ospina - chramire8</t>
  </si>
  <si>
    <t>DTGJ - DIRECCIÓN TÉCNICA DE GESTIÓN JUDICIAL</t>
  </si>
  <si>
    <t>Maria Diva Fuentes Meneses - pmfuente1</t>
  </si>
  <si>
    <t>OCI - OFICINA DE CONTROL INTERNO</t>
  </si>
  <si>
    <t>DTPS - DIRECCIÓN TÉCNICA DE PROCESOS SELECTIVOS</t>
  </si>
  <si>
    <t>Ferney Baquero Figueredo - pfbaquer1</t>
  </si>
  <si>
    <t>DTAF - DIRECCIÓN TÉC ADMINISTRATIVA Y FINANCIER</t>
  </si>
  <si>
    <t>Claudia Ximena Moya Hederich - ccmoyahe1</t>
  </si>
  <si>
    <t>SGJ - SUBDIRECCIÓN GENERAL JURIDICA</t>
  </si>
  <si>
    <t>Nury Astrid Bloise Carrascal - pnbloise1</t>
  </si>
  <si>
    <t>STRF - S.T. DE RECURSOS FISICOS</t>
  </si>
  <si>
    <t>Sayda Yolanda Ochica Vargas - psochica1</t>
  </si>
  <si>
    <t>Terminado</t>
  </si>
  <si>
    <t>Gloria Yaneth Arevalo - pgareval1</t>
  </si>
  <si>
    <t>STEST - S.T. EJECUCIÓN SUBSISTEMA TRANSPORTE</t>
  </si>
  <si>
    <t>Sandra Vivian Salazar Rodriguez - cssalaza1</t>
  </si>
  <si>
    <t>STRH - S.T. DE RECURSOS HUMANOS</t>
  </si>
  <si>
    <t>Jorge Enrique Sepulveda Afanador - pjsepulv1</t>
  </si>
  <si>
    <t>Gemma Edith Lozano Ramirez - cglozano2</t>
  </si>
  <si>
    <t>Interno</t>
  </si>
  <si>
    <t>Consuelo Mercedes Russi Suarez - ccrussis1</t>
  </si>
  <si>
    <t>Jhoan Estiven Matallana Torres - cjmatall1</t>
  </si>
  <si>
    <t>Juan Pedro Buitrago Echeverry - pjbuitra1</t>
  </si>
  <si>
    <t>Fabio Luis Ayala Rodriguez - pfayalar1</t>
  </si>
  <si>
    <t>STMST - S.T. DE MANTENIMIENTO SUBSISTEMA TRANSPO</t>
  </si>
  <si>
    <t>Oscar Rodolfo Acevedo Castro - poaceved1</t>
  </si>
  <si>
    <t>Daissy Pulido Robayo - cdpulido1</t>
  </si>
  <si>
    <t>Hector Pulido Moreno - phpulido1</t>
  </si>
  <si>
    <t>Accion_205</t>
  </si>
  <si>
    <t>Formular plan de contingencia para la actulización del módulo una vez se encuentre en correcto funcionamiento.</t>
  </si>
  <si>
    <t>Se debe evaluar la situación del módulo de evaluación del desempeño dado que es el módulo donde más se presentan fallas los programas y la información registrada corresponde a la vigencia 2012.</t>
  </si>
  <si>
    <t>Eileen Dianny Ussa Garzon - peussaga1</t>
  </si>
  <si>
    <t>Wilson Guillermo Herrera Reyes - pwherrer1</t>
  </si>
  <si>
    <t>Luis Fernando Leiva Sanchez - plleiva1</t>
  </si>
  <si>
    <t>Luz Marina Diaz Ramirez - cldiazra1</t>
  </si>
  <si>
    <t>STTR - S.T. DE TESORERIA Y RECAUDO</t>
  </si>
  <si>
    <t>Guiovanni Cubides Moreno - pgcubide1</t>
  </si>
  <si>
    <t>Sandra Maria Moreno Sanchez - psmoreno1</t>
  </si>
  <si>
    <t>Accion_245</t>
  </si>
  <si>
    <t>Elaborar el informe se archivo y cierre del convenio</t>
  </si>
  <si>
    <t>Convenio-88-2005 IDU-UNICNETRO la no liquidación del contrato a la fecha</t>
  </si>
  <si>
    <t>Accion_250</t>
  </si>
  <si>
    <t>Una vez aprobada la guía GU-FP-01 (v2) se hará la revisión de los procedimientos PR-EP-88 para ajustarlo y establecer los controles respectivos y definición de los productos en la etapa de Preinversión de Proyectos.</t>
  </si>
  <si>
    <t>a) Revisar y de ser pertinente realizar la actualización y alineación del procedimiento N° PR-EP-088 "Formulación Evaluación y Seguimiento de proyectos" versión 1.0 con la Guía "alcance y requerimientos técnicos de los productos en la etapa de pre-inve</t>
  </si>
  <si>
    <t>OTC - OFICINA ATENCIÓN AL CIUDADANO</t>
  </si>
  <si>
    <t>Lucy Molano Rodriguez - plmolano1</t>
  </si>
  <si>
    <t>Luisa Fernanda Aguilar Peña - plaguila2</t>
  </si>
  <si>
    <t>Silvia Juliana Gonzalez Palomino - csgonzal3</t>
  </si>
  <si>
    <t>Diego Fernando Aparicio Fuentes - pdaparic1</t>
  </si>
  <si>
    <t>Fernando Garavito Guerra - pfgaravi1</t>
  </si>
  <si>
    <t>Accion_321</t>
  </si>
  <si>
    <t>Depurar el inventario de computadores y cargarlo en Aranda</t>
  </si>
  <si>
    <t>Inventario de Hardware - Equipos de computo</t>
  </si>
  <si>
    <t>Accion_322</t>
  </si>
  <si>
    <t>Realizar un control manual trimestral de las tabletas asignadas.</t>
  </si>
  <si>
    <t>Inventario de Hardware - Tabletas</t>
  </si>
  <si>
    <t>Accion_324</t>
  </si>
  <si>
    <t>Cargar el inventario de Licenciamiento en la herramienta ARANDA.</t>
  </si>
  <si>
    <t>Inventario de software - Cantidad de liciencias</t>
  </si>
  <si>
    <t>Accion_325</t>
  </si>
  <si>
    <t>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t>
  </si>
  <si>
    <t>Implementar por la SGI, un control del balance de los recursos financieros derivados del convenio 9-07-30500-0612-2015</t>
  </si>
  <si>
    <t>Accion_326</t>
  </si>
  <si>
    <t>Aclarar la fuente de recursos de las obras por concepto de redes</t>
  </si>
  <si>
    <t>Accion_327</t>
  </si>
  <si>
    <t>Aclarar la forma en que se priorizó la Vía paralela Canal Boyacá</t>
  </si>
  <si>
    <t>Nohra Lucia Forero Cespedes - cnforero2</t>
  </si>
  <si>
    <t>Enviar oficio a las interventorías de los contratos en ejecución acerca de la necesidad de controlar que el reintegro de los rendimientos se realice de manera mensual</t>
  </si>
  <si>
    <t>Accion_453</t>
  </si>
  <si>
    <t>Una vez aprobada la Guía GU-FP-01 (v.2) se hará la revisión de los procedimientos PR-EP-032 y PR-EP-88 para ajustarlos.</t>
  </si>
  <si>
    <t>Desactualización de procedimientos</t>
  </si>
  <si>
    <t>Accion_469</t>
  </si>
  <si>
    <t>Organizar e intervenir las historias laborales físicas del archivo de gestión a cargo de la STRH, de acuerdo con los lineamientos establecidos en la Circular 004 de 2003 del DAFP y AGN</t>
  </si>
  <si>
    <t>Expedientes Laborales no Intervenidos</t>
  </si>
  <si>
    <t>Accion_473</t>
  </si>
  <si>
    <t>Elaborar el Plan de Continuidad de Prestación del Servicio Kactus, de acuerdo a los lineamientos impartidos por la STRT y la OAP</t>
  </si>
  <si>
    <t>No se Evidencia Plan de Continuidad Kactus</t>
  </si>
  <si>
    <t>Vencido</t>
  </si>
  <si>
    <t>Accion_499</t>
  </si>
  <si>
    <t>*Verificación y trámite de los radicados pendientes que presentan estado "creado" con vigencia superior a 90 días *Seguimiento a los usuarios del área para que tramiten y descarguen los radicados</t>
  </si>
  <si>
    <t>518 radicados asignados o generados sin concluir trámite</t>
  </si>
  <si>
    <t>Accion_500</t>
  </si>
  <si>
    <t>*Verificación, trámite y descarga de los radicados que no han sido entregados virtualmente a traves de ORFEO y aparecen en estado "enviado", con vigencia superior a 90 días *Seguimiento a los usuarios del área para que tramiten y descarguen los radicados</t>
  </si>
  <si>
    <t>238 radicados enviados sin concluir trámite</t>
  </si>
  <si>
    <t>Accion_501</t>
  </si>
  <si>
    <t>*Validación y descarga de los radicados que se encuentran en usuarios no vinculados a la dependencia *Actualización de usuarios a estado Inactivo *Seguimiento al Sistema de Gestión Documental Orfeo</t>
  </si>
  <si>
    <t>50 Usuarios activos en ORFEO que no se encuentran vinculados en la dependencia</t>
  </si>
  <si>
    <t>STESV</t>
  </si>
  <si>
    <t>Radicados que figuran en las diferentes carpetas (Entrada, Salida, Memorando, Resolución, Aprobación y resolución, entre otras) con vigencia superior a 90 días</t>
  </si>
  <si>
    <t>STESV - S. T. DE EJECUCIÓN SUBSISTEMA VIAL</t>
  </si>
  <si>
    <t>Cesar Augusto Reyes Riano - pcreyesr1</t>
  </si>
  <si>
    <t>Accion_503</t>
  </si>
  <si>
    <t>Jose Luis Florian Quiroga - cjfloria1</t>
  </si>
  <si>
    <t>STJEF - S.T. JURIDICA Y EJECUCIONES FISCALES</t>
  </si>
  <si>
    <t>Tatiana Vanessa Mahecha Valenzuela - ctmahech1</t>
  </si>
  <si>
    <t>Accion_511</t>
  </si>
  <si>
    <t>Elaboración y presentación de la ficha técnica con los saldos de cartera en cobro coactivo, cuando se solicite al comité de cartera depuración de saldos.</t>
  </si>
  <si>
    <t>Aplicar documento DU-VF-01 ESTUDIO COSTO BENEFICIO EN COBRO ORDINARIO Y EN EL COBRO JURÍDICO DE LA CARTERA MISIONAL V 1.0</t>
  </si>
  <si>
    <t>Accion_523</t>
  </si>
  <si>
    <t>Desarrollo de un plan actualizado del proyecto que incluya las dinámicas actuales bajo los compromisos del IDU asociados al proyecto Metro.</t>
  </si>
  <si>
    <t>Incumplimiento de planeación y cronograma general inicial del proyecto</t>
  </si>
  <si>
    <t>documentación del desarrollo y coordinación del proyecto esá dispersa en las diferentes dependencias y/o sistemas de información.</t>
  </si>
  <si>
    <t>Accion_529</t>
  </si>
  <si>
    <t>Cambio total (Actividades y Productos) Fase 2 Estructuración Integral del proyecto respecto a lo establecido inicialmente</t>
  </si>
  <si>
    <t>Accion_530</t>
  </si>
  <si>
    <t>Lo planificado inicialmente para el convenio se cumplió parcialmente,</t>
  </si>
  <si>
    <t>Accion_531</t>
  </si>
  <si>
    <t>Realizar seguimiento a los gastos de Gerencia desagregados del Convenio 1880/2014</t>
  </si>
  <si>
    <t>No se presenta desagregación de los conceptos de gastos de gerencia en los informes de la FDN.</t>
  </si>
  <si>
    <t>Accion_532</t>
  </si>
  <si>
    <t>Enviar un comunicado a la empresa Metro de la disponibilidad de la Información y la capacidad y necesidades para su recepción.</t>
  </si>
  <si>
    <t>Accion_535</t>
  </si>
  <si>
    <t>Prorroga al Contrato de arriendo de la Bodega donde se encuentran almacenadas las muestras.</t>
  </si>
  <si>
    <t>Conservación en bodega arrendada de muestras de campaña geotécnica puede generar erogaciones</t>
  </si>
  <si>
    <t>OCD - OFICINA DE CONTROL DISCIPLINARIO</t>
  </si>
  <si>
    <t>Patricia Del Pilar Zapata Oliveros - ppzapata1</t>
  </si>
  <si>
    <t>Solicitud de anulación de los radicados que no se tramitaron.</t>
  </si>
  <si>
    <t>Accion_578</t>
  </si>
  <si>
    <t>Actualizar la Matriz de riesgos de Gestión de la DTC.</t>
  </si>
  <si>
    <t>Insuficiente identificacion de riesgos en el mapa de riesgos del proceso.</t>
  </si>
  <si>
    <t>Accion_580</t>
  </si>
  <si>
    <t>Realizar campañas de comunicación interna acordadas con la OAC</t>
  </si>
  <si>
    <t>Realizar el seguimiento pertinente a las peticiones asignadas a las dependencias, con el fin verificar que sean atendidas en la oportunidad establecida.</t>
  </si>
  <si>
    <t>Erika Maria Stipanovic Venegas - pestipan1</t>
  </si>
  <si>
    <t>Accion_581</t>
  </si>
  <si>
    <t>Capacitar al personal del outsourcing para disminuir los errores al momento de radicación y contar con información veraz en el consolidado de Derechos de petición de la entidad.</t>
  </si>
  <si>
    <t>Maria del Pilar Ortiz Espinel - pmortize1</t>
  </si>
  <si>
    <t>Accion_587</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</si>
  <si>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la guía cuente con política integral documentada en la Oficina Asesora de Planeación, sobre los métodos a utilizar y evidenciar la gestión de los asesores OAP ante las dependencias asignadas.</t>
  </si>
  <si>
    <t>Debilidad en control No. 1 del riesgo RT.PE.09</t>
  </si>
  <si>
    <t>Accion_588</t>
  </si>
  <si>
    <t>Capacitación a los funcionarios de la OAP en el desempeño del Rol Asesor de la gestión planeación. De Modo que se pueda evidenciar capacitación y socialización de la Guía GU-PE-18</t>
  </si>
  <si>
    <t>Accion_589</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</si>
  <si>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cuente con la descripción de los diferentes medios con los que los asesores de la OAP realizan acompañamiento a las dependencias.</t>
  </si>
  <si>
    <t>Accion_590</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</si>
  <si>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presente metodología a aplicar por la OAP para el análisis y retroalimentación a las dependencias que cuentan con indicadores que son reportados en plazos inferiores al trimestre</t>
  </si>
  <si>
    <t>Debilidad en el control No.2 del riesgo R.PE.09</t>
  </si>
  <si>
    <t>Accion_591</t>
  </si>
  <si>
    <t>Capacitación a los funcionarios de la OAP en el desempeño del Rol Asesor de la gestión planeación. De modo que se interiorice y se aplique lo enunciado en la Guía GU-PE-018, lo referente al análisis y retroalimentación a las dependencias que cuentan con indicadores que son reportados en plazos inferiores al trimestre.</t>
  </si>
  <si>
    <t>En Progreso</t>
  </si>
  <si>
    <t>Accion_645</t>
  </si>
  <si>
    <t>Revisar y actualizar la matriz de riesgos del proceso e incluir nuevos controles que mitiguen la probable materialización del riesgo frente a las causas identificadas.</t>
  </si>
  <si>
    <t>Materialización de Riesgo R FP 01</t>
  </si>
  <si>
    <t>Accion_646</t>
  </si>
  <si>
    <t>Revisar y actualizar la Caracterización del proceso Factibilidad de Proyectos con código CP-FP-01 y el formato FOFP01_PRODUCTOS ESTUDIO_PREFACTIBILIDAD_LISTA CHEQUEO, quedando armonizado con la nueva guia GUFP01 GUIA ALCANCE ENTREGABLES PREFACTIBILIDAD V3.0.pdf. La revisión y actualización de los procedimientos PR-EP-088 “Formulación, evaluación y seguimiento de proyectos V 1.0 adoptado en el año 2012; Procedimiento PREP032 Elaboración y estructuración de planes programas y proyectos V.1.0; se encuentra en desarrollo conforme a las acciones 250 y 453 del plan de mejormiento, para las cuales se solicitó ampliación del plazo.</t>
  </si>
  <si>
    <t>Documentación desactualizada.</t>
  </si>
  <si>
    <t>Accion_647</t>
  </si>
  <si>
    <t>Actualizar la caracterización del proceso de Gestión de Recursos Físicos</t>
  </si>
  <si>
    <t>En la caracterización del proceso no se presentan el total de actividades críticas que se realizan en proceso, sólo se presentan actividades precontractuales, contractuales y pos-contractuales.</t>
  </si>
  <si>
    <t>Accion_648</t>
  </si>
  <si>
    <t>1. Realizar un inventario de la documentación publicada en la Intranet. 2. Identificar los documentos sujetos de actualización y los documentos para dar de baja, para esta última acción solicitar la gestión a la OAP</t>
  </si>
  <si>
    <t>Procedimientos y formatos del proceso de Recursos Físicos publicados en la intranet que se encuentran desactualizados.</t>
  </si>
  <si>
    <t>Accion_649</t>
  </si>
  <si>
    <t>Actualizar las hojas de vida del parque automotor</t>
  </si>
  <si>
    <t>Hojas de vida del parque automotor del IDU desactualizadas.</t>
  </si>
  <si>
    <t>Accion_651</t>
  </si>
  <si>
    <t>Elaborar un plan de mantenimiento preventivo a la flota vehicular de la Entidad.</t>
  </si>
  <si>
    <t>Ausencia de un plan de mantenimiento adecuado a las necesidades del parque automotor de la Entidad.</t>
  </si>
  <si>
    <t>Accion_652</t>
  </si>
  <si>
    <t>Dotar a los vehículos con el kit de carreteras y botiquín de primeros auxilios conforme a lo exigido por la ley</t>
  </si>
  <si>
    <t>Vehículos de la entidad que no cuentan con los elementos exigidos en el Artículo 30 de la Ley 769 de 2002</t>
  </si>
  <si>
    <t>Accion_655</t>
  </si>
  <si>
    <t>Solicitar a la Oficina Asesora de Planeación una sensibilización en lo referente a las Directrices del subsistema de gestión ambiental y los aspectos ambientales aplicables al proceso de Gestión de Recursos Físicos, lo anterior dirigido a los funcionarios y contratistas de Recursos Físicos</t>
  </si>
  <si>
    <t>CAPACITACIÓN SUBSISTEMA GESTIÓN AMBIENTAL</t>
  </si>
  <si>
    <t>Accion_656</t>
  </si>
  <si>
    <t>Solicitar a la Oficina Asesora de Planeación una capacitación en lo referente a la guía para el seguimiento de la gestión de la Entidad "GU-PE-18" , lo anterior dirigido a la Subdirectora Técnica de Recursos Físicos y al facilitador encargado de los temas de planeación del área.</t>
  </si>
  <si>
    <t>SEGUIMIENTO INDICADOR</t>
  </si>
  <si>
    <t>Accion_663</t>
  </si>
  <si>
    <t>Elaboración del Plan Estratégico 2017-2020</t>
  </si>
  <si>
    <t>Necesidad de ajuste del Plan Estratégico de la Entidad por adopción de Plan de Desarrollo.</t>
  </si>
  <si>
    <t>Accion_664</t>
  </si>
  <si>
    <t>Ajuste de Planes operativos con cronogramas y responsables, de acuerdo con el nuevo Plan Estratégico de la entidad.</t>
  </si>
  <si>
    <t>Accion_665</t>
  </si>
  <si>
    <t>Ajuste de los indicadores conforme a la nueva Plataforma Estratégica definida para la entidad en la vigencia</t>
  </si>
  <si>
    <t>Accion_666</t>
  </si>
  <si>
    <t>Actualizar la matriz de responsabilidades del proceso de Comunicaciones</t>
  </si>
  <si>
    <t>Desactualización de documentos del proceso de Comunicaciones.</t>
  </si>
  <si>
    <t>OAC - OFICINA ASESORA DE COMUNICACIONES</t>
  </si>
  <si>
    <t>Carlos Andres Espejo Osorio - pcespejo1</t>
  </si>
  <si>
    <t>Oscar Fabian Cortes Manrique - cocortes2</t>
  </si>
  <si>
    <t>Accion_667</t>
  </si>
  <si>
    <t>Realizar sensibilizaciones y/o acompañamiento en la aplicación de la metodología de formulación de planes de mejoramiento.</t>
  </si>
  <si>
    <t>Debilidad en la formulación y ejecución de planes de mejoramiento por parte de las áreas responsables</t>
  </si>
  <si>
    <t>Accion_668</t>
  </si>
  <si>
    <t>Establecer un canal para recibir sugerencias de los servidores de la Entidad.</t>
  </si>
  <si>
    <t>Falta mecanismo para que los funcionarios y contratistas presenten sus sugerencias a la STRH</t>
  </si>
  <si>
    <t>Accion_669</t>
  </si>
  <si>
    <t>Actualizar la política y plan de comunicaciones</t>
  </si>
  <si>
    <t>Accion_670</t>
  </si>
  <si>
    <t>Actualizar la matriz de responsabilidades del proceso de Comunicaciones.</t>
  </si>
  <si>
    <t>Accion_671</t>
  </si>
  <si>
    <t>Pagina Web rediseñada y reestructurada</t>
  </si>
  <si>
    <t>Necesidad de mejoras en página Web.</t>
  </si>
  <si>
    <t>Accion_672</t>
  </si>
  <si>
    <t>Solicitar al área competente la socialización de la Política de calidad y los documentos asociados al proceso.</t>
  </si>
  <si>
    <t>Insuficiente interiorización del concepto y directriz de Calidad.</t>
  </si>
  <si>
    <t>Accion_673</t>
  </si>
  <si>
    <t>Solicitar la realización de mesas de trabajo para concertar la formulación de indicadores de gestión del proceso con la SGGC.</t>
  </si>
  <si>
    <t>1-Indicadores de gestión del Subsistema de Gestión de Seguridad de la Información</t>
  </si>
  <si>
    <t>Accion_674</t>
  </si>
  <si>
    <t>Solicitar a la OAP que sean asignados enlaces por procesos y su asesoría sea de manera integral, en todos los conceptos en los cuales apoyen al proceso.</t>
  </si>
  <si>
    <t>2-Indicadores de gestión del Subsistema de Gestión de Seguridad de la Información</t>
  </si>
  <si>
    <t>Accion_675</t>
  </si>
  <si>
    <t>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t>
  </si>
  <si>
    <t>1-FO-TI-30 CONTROL DE CAPACIDAD DE LOS RECURSOS DE TI</t>
  </si>
  <si>
    <t>Adriana Mabel Nino Acosta - paninoac1</t>
  </si>
  <si>
    <t>Accion_676</t>
  </si>
  <si>
    <t>2-FO-TI-30 CONTROL DE CAPACIDAD DE LOS RECURSOS DE TI</t>
  </si>
  <si>
    <t>Accion_677</t>
  </si>
  <si>
    <t>Revisión, actualización y normalización del procedimiento "PR-CI-02_Expedición de permisos de uso temporal del espacio público y antejardines", a fin de establecer los requisitos actuales para otorgar los permisos de uso temporal del espacio público, acorde con la normatividad vigente.</t>
  </si>
  <si>
    <t>PROCEDIMIENTO DEACTUALIZADO</t>
  </si>
  <si>
    <t>Accion_678</t>
  </si>
  <si>
    <t>Actualización y normalización del formato "FO-CI-15_Acta de entrega y recibo de espacio público", en busca de establecer espacios para la información que realmente se necesita para el proceso de entrega y recibo.</t>
  </si>
  <si>
    <t>FORMATO DESACTUALIZADO</t>
  </si>
  <si>
    <t>Accion_679</t>
  </si>
  <si>
    <t>Seguimiento preventivo y correctivo a las actas de entrega y recibo de espacio público.</t>
  </si>
  <si>
    <t>RECIBO DEL ESPACIO PÚBLICO</t>
  </si>
  <si>
    <t>Accion_680</t>
  </si>
  <si>
    <t>Solicitar a la Oficina Asesora de Planeación una sesión de sensibilización sobre la Guía de Seguimiento a la Gestión IDU (GU-PE-018)</t>
  </si>
  <si>
    <t>1 - Desviaciones en el desempeño de indicadores</t>
  </si>
  <si>
    <t>Accion_681</t>
  </si>
  <si>
    <t>Se reformularán la forma de cálculo de los indicadores de acuerdo con la definición que se adelante en la construcción del balance score card para la vigencia 2017.</t>
  </si>
  <si>
    <t>2 - Desviaciones en el desempeño de indicadores</t>
  </si>
  <si>
    <t>Accion_682</t>
  </si>
  <si>
    <t>1. Se procederá a realizar una revisión de los procedimientos no formalizados</t>
  </si>
  <si>
    <t>Procedimiento Desactualizado</t>
  </si>
  <si>
    <t>Accion_683</t>
  </si>
  <si>
    <t>2. Una vez revisados y avalados por la OAC, se procederá a solicitar a OAP su formalización e inclusión en el mapa de procesos de la OAC.</t>
  </si>
  <si>
    <t>Accion_684</t>
  </si>
  <si>
    <t>1. Solicitar a los contratistas y funcionarios que los equipos de computo que vayan a utilizar dentro del IDU, cuenten con las licencias respectivas</t>
  </si>
  <si>
    <t>Uso de Computadores de Contratistas</t>
  </si>
  <si>
    <t>Accion_685</t>
  </si>
  <si>
    <t>2. Solicitar a la Entidad y gestionar la compra de equipos y licencias requeridas, para la realización de las actividades de diseño grafico y realización de video de la OAC</t>
  </si>
  <si>
    <t>Accion_686</t>
  </si>
  <si>
    <t>1. El proyecto Intersección Avenida El Rincón por Avenida Boyacá, fue incluido en la presente administración BOGOTA MEJOR PARA TODOS, mediante el acuerdo 645 del 2016, "POR EL CUAL SE ADOPTA EL PLAN DE DESARROLLO ECONOMICO, SOCIAL, AMBIENTAL Y DE OBRAS PÚBLICAS PARA BOGOTA D.C 2016 - 2020, mediante el artículo 122, Plazos Ejecución de Obras de Acuerdos de Valorización, el cual define como nuevo plazo para inciar la etapa de construcción de las obras financiadas por contribución de valorización, el 31 de Diciembre del 2018 como término máximo.</t>
  </si>
  <si>
    <t>Proyectos relacionados con la fuente de recursos de valorización, cuentan con documento que otorga la viabilidad predial pero no se ha dado inicio a la obra</t>
  </si>
  <si>
    <t>Accion_687</t>
  </si>
  <si>
    <t>2. La construcción de la obra Av, San Antonio desde la Avenida Boyacá (AK 72) hasta la Avenida Paseo de los Libertadores, fue programada para ejecutarse en dos fases. La primera fase corresponde a la construcción del tablero sur elevado de la AV San Antonio por Autopista Norte, la cual se encuentra en ejecución a traves del contrato IDU-1838-2016. La segunda fase se encuentra actualmente en ejecución de estudios y diseños con el contrato IDU-1267-2014 y su respectiva interventoria con el contrato IDU-1257-2014. La construccion esta estimada para la vigencia del año 2017, una vez se cuente con la viabilidad predial. Este proyecto hacer parte del plan de desarrollo BOGOTA MEJOR PARA TODOS, el cual define como nuevo plazo de Ejecución de Obras de Acuerdos de Valorización el 31 de Diciembre del 2018 como término máximo.</t>
  </si>
  <si>
    <t>Proyecto la construcción del tablero sur elevado de al AV San Antonio por Autopista Norte</t>
  </si>
  <si>
    <t>Accion_688</t>
  </si>
  <si>
    <t>1. Se ajustó el cronograma de la obra, de acuerdo a la disponibilidad predial de manera que se lograra avanzar y evitar mayores demoras en el proyecto. De acuerdo a lo establecido Manual INTERVENTORÍA Y/O SUPERVISIÓN DE CONTRATOS VERSIÓN 3</t>
  </si>
  <si>
    <t>El proyecto cuenta con 24 torres y 4 estaciones, las cuales se pueden manejar como frentes de trabajo independientes</t>
  </si>
  <si>
    <t>Accion_689</t>
  </si>
  <si>
    <t>2. Se elaboró un consolidado del estado actual de los predios del proyecto, el cual contribuyó a tomar la decisión de prorrogar el contrato en el mes de Diciembre del 2016.</t>
  </si>
  <si>
    <t>Accion_690</t>
  </si>
  <si>
    <t>3. Se hará mayor énfasis en las reuniones mensuales con la DTDP y la DTC con el fin de continuar el seguimiento riguroso a los compromisos pactados frente a los avances en los procesos de adquisición predial.</t>
  </si>
  <si>
    <t>El proyecto cuenta con 24 torres y 4 estaciones</t>
  </si>
  <si>
    <t>Accion_691</t>
  </si>
  <si>
    <t>Generar una directriz desde la SGJ para recordar a las áreas ordenadoras el cumplimiento de los plazos máximos de publicación de los documentos en los portales de contratación</t>
  </si>
  <si>
    <t>Oportuna publicación electrónica de los documentos producto de las diferentes fases contractuales</t>
  </si>
  <si>
    <t>Accion_692</t>
  </si>
  <si>
    <t>Enviar un comunicado a todas las áreas de apoyo y misionales sobre la aplicación debida de la guía "GUDP017_ELABORACION_PRESUPUESTO_CONTRATOS_OBRA_CONSULTORIA_INTERVENTORIA ó en su defecto solicitar la revisión de la guía al área responsable de la misma</t>
  </si>
  <si>
    <t>Tomar y evidenciar acciones correctivas sobre el riesgo materializado R.GC.06 “Declaratoria de desierta en los procesos de selección”</t>
  </si>
  <si>
    <t>Accion_693</t>
  </si>
  <si>
    <t>Replanteamiento de los indicadores de gestión que evaluan el desempeño del área</t>
  </si>
  <si>
    <t>Evidenciar la gestión adelantada por la dependencia, cuando no se alcanzan las metas trazadas</t>
  </si>
  <si>
    <t>Accion_694</t>
  </si>
  <si>
    <t>Generar una directriz de la SGJ-DTPS para fomentar el cumplimiento de los plazos máximos de publicación de los documentos en los portales de contratación</t>
  </si>
  <si>
    <t>Evidenciar la gestión adelantada por la dependencia, cuando no se alcanzan las metas trazadas en los indicadores de gestión</t>
  </si>
  <si>
    <t>Accion_695</t>
  </si>
  <si>
    <t>Reforzar el equipo de trabajo de la DTPS para efectos del manejo y control integral del tema de indicadores y planes</t>
  </si>
  <si>
    <t>Accion_696</t>
  </si>
  <si>
    <t>Actualizar el Procedimiento de Liquidación de contratos y/o convenios una vez se actualice el manual de supervisión e interventoría del IDU.</t>
  </si>
  <si>
    <t>Incumplimiento en los términos establecidos en el Plan de Mejoramiento suscrito con la Contraloría de Bogotá en cuanto la actualización del Procedimiento Liquidación de Contratos y/o convenios.</t>
  </si>
  <si>
    <t>Accion_697</t>
  </si>
  <si>
    <t>Planear y llevar a cabo de acuerdo con la disponibilidad de recursos las evaluaciones Expost de los Proyectos.</t>
  </si>
  <si>
    <t>Oficializar nuevas Encuestas de evaluación Ex Post del Proyecto</t>
  </si>
  <si>
    <t>Accion_698</t>
  </si>
  <si>
    <t>Realizar un seguimiento puntual a la información reportada en los Tableros de control.</t>
  </si>
  <si>
    <t>Diferencias entre la información oficial reportada de la DTDP en el tablero de control, las comunicaciones de viabilidad y el informe de avance predial 20163250237433</t>
  </si>
  <si>
    <t>Accion_699</t>
  </si>
  <si>
    <t>Mitigar el impacto en los tiempos de los tramites con Entidades Externas: Unidad Administrativa Especial de Catastro Distrital ( Avalúos Comerciales y Certificado de Cabida y Linderos). Notarias Publicas ( Tramites en elaboración de escrituras publicas). Oficinas de registro de Instrumentos Públicos ( inscripciones de ofertas y transferencias de titularidad de dominio a nombre del Instituto de Desarrollo Urbano). Comunidad: Acompañamiento social integral a la población impactada en el proceso de Gestión predial.</t>
  </si>
  <si>
    <t>Los Indicadores “Ejecución Presupuestal Pasivos Exigibles” y “Ejecución presupuestal Inversión de la vigencia” se observa un cumplimiento inferior al 70%</t>
  </si>
  <si>
    <t>Accion_700</t>
  </si>
  <si>
    <t>Solicitar ajustes a la OAP en el modelo de indicadores</t>
  </si>
  <si>
    <t>Evaluación indicadores que superan el 100% de ejecución</t>
  </si>
  <si>
    <t>Accion_701</t>
  </si>
  <si>
    <t>Realizar revisión de los casos que se encuentran como suspendidos y solicitar realizar el cambio de requerimientos a CAMBIOS ya que obedecen a Desarrollos</t>
  </si>
  <si>
    <t>En el sistema ARANDA, 14 casos se encuentran en estado suspendido, se observó que en dicho estado la dependencia no puede hacer seguimiento del trámite que se le está dando por parte de la STRT.</t>
  </si>
  <si>
    <t>Accion_702</t>
  </si>
  <si>
    <t>1. Socializar las etapas y establecer los responsables de cada etapa del diligenciamiento del formato</t>
  </si>
  <si>
    <t>Uso Inadecuado de Formatos</t>
  </si>
  <si>
    <t>Accion_703</t>
  </si>
  <si>
    <t>2. Diligenciar la totalidad de campos establecidos en el formato FO-CO-01 Elaboración de Elementos de Divulgación y obtener la firma del jefe del área y del jefe de comunicaciones en señal de aprobación de lo descrito en el formato.</t>
  </si>
  <si>
    <t>Accion_704</t>
  </si>
  <si>
    <t>Solicitar y/o requerir de la Dirección Técnica de Proyectos que la remisión o traslado de estos insumos se formalice a través de un memorando.</t>
  </si>
  <si>
    <t>No hay recepción formal mediante memorando Orfeo</t>
  </si>
  <si>
    <t>Accion_705</t>
  </si>
  <si>
    <t>Solicitar a la Subdirección Técnica de Recursos Físicos la creación de las directrices necesarias para la creación de una referencia que sea transversal a todo el proceso de un proyecto en las diferentes áreas que intervienen en su consolidación. Dicha referencia deberá permitir que en cualquier etapa del proyecto se pueda conocer en cuál expediente se conglomeraron los documentos de los procesos y áreas del Instituto por los cuales ha transitado un proyecto.</t>
  </si>
  <si>
    <t>Desarticulación de los expedientes ORFEO</t>
  </si>
  <si>
    <t>Accion_706</t>
  </si>
  <si>
    <t>La DTD generará un memorando a la Subdirección Técnica de Tesorería y Recaudo, solicitando la revisión e implementar controles en el sistema Pronto Pago, acorde a las causas identificadas.</t>
  </si>
  <si>
    <t>Ausencia de controles en el Sistema Pronto Pago</t>
  </si>
  <si>
    <t>Accion_707</t>
  </si>
  <si>
    <t>Solicitar a la Subdirección General Jurídica la revisión y ajuste del procedimiento PR-GC-06 “Declaratoria de incumplimiento para la imposición de multa, clausula penal, caducidad y/o afectación de la garantía única de cumplimiento”, con el propósito de lograr la efectividad en los procesos sancionatorios.</t>
  </si>
  <si>
    <t>Inefectivos procesos sancionatorios</t>
  </si>
  <si>
    <t>Accion_708</t>
  </si>
  <si>
    <t>Remitir comunicación de solicitud de viabilidad técnica de los proyectos IDU a la Secretaría Distrital de Planeación, indicando expresamente que se requiere realizar la socialización del proyecto con los privados presuntamente afectados con dichos proyectos.</t>
  </si>
  <si>
    <t>Deficiente interacción y/o coordinación con la Secretaria Distrital de Planeación</t>
  </si>
  <si>
    <t>Accion_709</t>
  </si>
  <si>
    <t>Actualizar el procedimiento COD. PR-DP-096 Estructuración de Procesos Selectivos y socializarlo a todos los funcionarios de la Dirección Técnica de Diseños:</t>
  </si>
  <si>
    <t>Desactualización del el procedimiento COD. PR-DP-096 Estructuración de Procesos Selectivos.</t>
  </si>
  <si>
    <t>Accion_710</t>
  </si>
  <si>
    <t>Implementación de un instructivo y/o Guía para la estructuración de procesos.</t>
  </si>
  <si>
    <t>Se evidencio que existen diferentes criterios para la estructuración de procesos.</t>
  </si>
  <si>
    <t>Accion_711</t>
  </si>
  <si>
    <t>Capacitar y/o sensibilizar a los funcionarios o integrantes en la estructuración de procesos, en el diligenciamiento del formato CODIGO: FO-GC-03 de ESTUDIOS Y DOCUMENTOS PREVIOS PARA PROCESOS DE LICITACIÓN, CONCURSO DE MÉRITOS, SELECCIÓN ABREVIADA Y CONTRATACIÓN DIRECTA DIFERENTE A PSP.</t>
  </si>
  <si>
    <t>No diligenciamiento del Formato FO-GC-03.</t>
  </si>
  <si>
    <t>Accion_712</t>
  </si>
  <si>
    <t>Solicitar a la Oficina Asesora de Planeación que revise y reevalúe la metodología de validación de la calificación de riesgos</t>
  </si>
  <si>
    <t>Materialización de los riesgos R.DP.02 y R.DP.04</t>
  </si>
  <si>
    <t>Accion_713</t>
  </si>
  <si>
    <t>Evaluar el proceso de identificación, análisis y valoración de los riesgos incluidos en los mapas de riesgo del proceso, con el fin de evitar la materialización de riesgo</t>
  </si>
  <si>
    <t>Accion_714</t>
  </si>
  <si>
    <t>Solicitar a la Oficina Asesora de Planeación que se revise e incluyan nuevos riesgos.</t>
  </si>
  <si>
    <t>Incluir en el mapa de riesgos del proceso de diseño de proyectos, los posibles riesgos y/o causas identificadas</t>
  </si>
  <si>
    <t>Accion_715</t>
  </si>
  <si>
    <t>Actualizar la Matriz de riesgos de Gestión de la DTD.</t>
  </si>
  <si>
    <t>Accion_716</t>
  </si>
  <si>
    <t>Ajustar las fechas determinadas en el plan de acción y cronograma de trabajo de acuerdo a lo establecido en la resolución 593 del 6 de diciembre de 2016 expedida por la Contaduría General de la Nación.</t>
  </si>
  <si>
    <t>Ajustar la planeación del proceso de convergencia a las NIC-SP, de manera que se cuente oportunamente con los recursos necesarios para el cumplimiento de la norma legal.</t>
  </si>
  <si>
    <t>Accion_717</t>
  </si>
  <si>
    <t>Realizar una mesa de trabajo con la Subdirección Técnica de Recursos Tecnológicos, para establecer el grado de integralidad de los sistemas y determinar las acciones a seguir para lograr la interoperabilidad entre ellos.</t>
  </si>
  <si>
    <t>Evaluar la forma de adelantar el proceso de integración de los sistemas de gestión financiera, con el objetivo de mantener la integridad de la información generada por el proceso.</t>
  </si>
  <si>
    <t>Accion_718</t>
  </si>
  <si>
    <t>Solicitar a la Subdirección Técnica de Recursos Humanos, fortalecer y socializar a los servidores públicos involucrados en el proceso de Gestión Financiera sobre Normas Ambientales y Seguridad en el Trabajo.</t>
  </si>
  <si>
    <t>Fortalecer la sensibilización en materia de las Normas Ambientales y de Seguridad y Salud en el Trabajo, a los colaboradores el proceso, de manera que se interioricen y apropien los conceptos asociados.</t>
  </si>
  <si>
    <t>Accion_719</t>
  </si>
  <si>
    <t>Realizar una revisión general en coordinación con la Oficina Asesora de Planeación, para establecer los indicadores de gestión para la vigencia 2017 al proceso de Gestión Financiera, acordes con la nueva plataforma estratégica.</t>
  </si>
  <si>
    <t>Revisar la batería de indicadores del proceso y a las herramientas de diligenciamiento y reporte y evaluar la forma de realizar ajustes, con el acompañamiento y el liderazgo documental de la Oficina Asesora de Planeación.</t>
  </si>
  <si>
    <t>Accion_720</t>
  </si>
  <si>
    <t>Enviar la versión corregida del procedimiento ajustado a OAP para aprobación y publicación en el SIG.</t>
  </si>
  <si>
    <t>Actualizar el documento MGTI016 Manual para la realización y restauración de backup de información</t>
  </si>
  <si>
    <t>Accion_721</t>
  </si>
  <si>
    <t>Verificar la asociación de actividades del proceso con los procedimientos</t>
  </si>
  <si>
    <t>Accion_722</t>
  </si>
  <si>
    <t>Revisar y actualizar los procedimientos PR-GAF-063 versión 1.0 y PR-GAF-090</t>
  </si>
  <si>
    <t>Desactualización documentos</t>
  </si>
  <si>
    <t>Accion_723</t>
  </si>
  <si>
    <t>Realizar la actualización de la caracterización del proceso de Conservación, solicitando a través de memorando a la OAP, acompañamiento en la correspondiente actualización.</t>
  </si>
  <si>
    <t>Observaciones frente a la planificación registrada en la caracterización del proceso.</t>
  </si>
  <si>
    <t>Accion_724</t>
  </si>
  <si>
    <t>Se remitirá memorando a la DTD y DTP informando la observación realizada en el informe de Auditoria interna por la OCI, con el fin de revisar y modificar, de considerarse viable, la estructuración de los nuevos procesos de conservación que debido al estado del CIV requieran actividades de diagnósticos y/o estudios y diseños.</t>
  </si>
  <si>
    <t>El proceso de conservación aborda actividades correspondientes al proceso de Diseño de proyectos debido a la estructuración de los procesos de contratación.</t>
  </si>
  <si>
    <t>Accion_725</t>
  </si>
  <si>
    <t>La DTM remitira memorando a la STMSV- STMST, con la directriz de implementar en los futuros contratos que en su objeto incluya estudios, diseños y mantenimiento, la necesidad de generar el cierre de la fase de estudio y diseño en un Acta parcial del contrato.</t>
  </si>
  <si>
    <t>No se cuenta con actas de terminación de estudios y diseños</t>
  </si>
  <si>
    <t>Accion_726</t>
  </si>
  <si>
    <t>De acuerdo a lo establecido en el instructivo IN- IN-01 "Coordinación de de convenios interadministrativos para la intervención de la infraestructura vial y el espacio público", numeral 6.2.5, se enviará comunicación de los contratos por iniciar, a las ESP y se presentará el proyecto en donde se requiera su intervención, a los delegados de las mismas.</t>
  </si>
  <si>
    <t>Inconvenientes en la definición de diseños por parte de las ESP’s</t>
  </si>
  <si>
    <t>Accion_727</t>
  </si>
  <si>
    <t>Revisión y verificación de los amparos establecidos en las garantias de estabilidad y calidad de la Obra, los cuales deben estar minimo por 5 años , acorde a la estrategia de intervención ejecutada, de lo contrario se debe solicitar justificacion técnica de un experto para reducir su vigencia</t>
  </si>
  <si>
    <t>7.3.2 Reducción de amparo de estabilidad y calidad</t>
  </si>
  <si>
    <t>Accion_728</t>
  </si>
  <si>
    <t>Remitir a las interventorías un oficio recordando las obligaciones contractuales referentes al cumplimiento del PAC y las debidas justificaciones en caso de incumplimiento.</t>
  </si>
  <si>
    <t>7.3.4 Problemáticas en la gestión de PAC en la actividad de Preliminares</t>
  </si>
  <si>
    <t>Accion_729</t>
  </si>
  <si>
    <t>Remitir a las interventoras un oficio recordando las obligaciones contractuales referentes a la entrega oportuna y el contenido de los informes semanales, mensuales y cumplimiento de cronograma</t>
  </si>
  <si>
    <t>Incumplimientos en Informes y Cronograma por parte de las interventorías y/o contratistas</t>
  </si>
  <si>
    <t>Accion_730</t>
  </si>
  <si>
    <t>Revisar el Formato de informe semanal con el fin de que se convierta en una herramienta para el Interventor, fácil de diligenciar de manera expedita con el fin de evitar incumplimientos.</t>
  </si>
  <si>
    <t>Accion_731</t>
  </si>
  <si>
    <t>Remitir memorando a la SGGC requiriendo las licencias necesarias y la capacitacion respectiva</t>
  </si>
  <si>
    <t>7.4.4 y 7.6.3 Debilidades en la gestión de Implementación Apéndice “G” Elaboración y Control de Cronogramas</t>
  </si>
  <si>
    <t>Accion_732</t>
  </si>
  <si>
    <t>Inoportunidad en la consignación de intereses</t>
  </si>
  <si>
    <t>Accion_733</t>
  </si>
  <si>
    <t>Remitir a la interventoria un oficio recordando las obligaciones sobre el tema Ambiental, con enfasis en el cumplimiento de lo establecido en el PIPMA</t>
  </si>
  <si>
    <t>Observaciones en la implementación del PIPMA</t>
  </si>
  <si>
    <t>Accion_734</t>
  </si>
  <si>
    <t>Solicitar inlcusion de plazo para entrega de observaciones a los informes en el Manual de Interventoria</t>
  </si>
  <si>
    <t>b) Demora en ajustes y correcciones a los informes sobre implementación de PIPMA</t>
  </si>
  <si>
    <t>Accion_735</t>
  </si>
  <si>
    <t>Divulgacion y capacitacion de la actualizacion realizada al Manual de Interventoria una vez sea publicado.</t>
  </si>
  <si>
    <t>Falta de pronunciamiento de la supervisión del contrato respecto a ajustes solicitados en informes</t>
  </si>
  <si>
    <t>Accion_736</t>
  </si>
  <si>
    <t>Remitir a la interventoría un oficio recordando las obligaciones sobre el tema de Calidad, con énfasis en el cumplimiento de las especificaciones técnicas y el reporte de producto no conforme cuando alguna de ellas no se esté cumpliendo.</t>
  </si>
  <si>
    <t>Incumplimientos y/o problemáticas en aspectos como calidad, especificaciones, procesos constructivos</t>
  </si>
  <si>
    <t>Accion_737</t>
  </si>
  <si>
    <t>Realizar la revisión a través de mesa de trabajo de Orfeo para reforzar el conocimiento de la herramienta, a fin de ampliar las posibilidades de selección de acuerdo con el tipo de documento a relacionar.</t>
  </si>
  <si>
    <t>Deficiencias en expedientes Orfeo</t>
  </si>
  <si>
    <t>Accion_738</t>
  </si>
  <si>
    <t>Realizar memorando a la DTP solicitando ajustar las metas a intervenir en los procesos a estructurar, de acuerdo al presupuesto asignado, teniendo en cuenta que algunas adiciones se dan por recursos disponibles después del proceso contractual.</t>
  </si>
  <si>
    <t>Alto porcentaje de contratos con adiciones y prórrogas</t>
  </si>
  <si>
    <t>Accion_739</t>
  </si>
  <si>
    <t>Solicitar a la Interventoría que remita a la Entidad los soportes del acuerdo de los precios provisionales que se hayan generado durante la ejecución del contrato 1762-2015.</t>
  </si>
  <si>
    <t>Ejecución de obras de items no previstos sin contar con la aprobación formal de interventor ni del IDU</t>
  </si>
  <si>
    <t>Accion_740</t>
  </si>
  <si>
    <t>Remitir memorando a la DTE con los NP generados en los contratos a cargo de la DTM, de tal forma para que se analice la pertinencia de ser incluidos en la lista tope del IDU</t>
  </si>
  <si>
    <t>Alto porcentaje de contratos con ítems no previstos</t>
  </si>
  <si>
    <t>Accion_741</t>
  </si>
  <si>
    <t>Realizar mesa de trabajo al interior de la SGI con el fin de revisar la pertinencia de continuar con el diligenciamiento y presentación de los informes internos quincenales o sustituirlo por las herramientas que se adopten en la Entidad (ZIPA)</t>
  </si>
  <si>
    <t>Bajo porcentaje de presentación de informes por parte de supervisores y/o coordinadores internos.</t>
  </si>
  <si>
    <t>Accion_742</t>
  </si>
  <si>
    <t>Realizar mesa de trabajo al interior de la SGI con el fin de revisar el esquema y estructura de seguimiento a los contratos de Conservacion</t>
  </si>
  <si>
    <t>Debilidades en el registro de metas físicas en el aplicativo ZIPA de seguimiento a proyectos</t>
  </si>
  <si>
    <t>Accion_743</t>
  </si>
  <si>
    <t>Caracterización de la DTM- STMSV-STMST de la Vigencia 2017, se tendrán en cuenta las observaciones de la auditoria para la formulación de los respectivos indicadores.</t>
  </si>
  <si>
    <t>Debilidad en la formulación de indicadores por proceso.</t>
  </si>
  <si>
    <t>Accion_744</t>
  </si>
  <si>
    <t>Realizar mesas de trabajo para la elaboración y ajuste de los formatos que se requieren para el seguimiento a los contratos de conservación.</t>
  </si>
  <si>
    <t>Desactualización de algunos documentos del proceso</t>
  </si>
  <si>
    <t>Accion_745</t>
  </si>
  <si>
    <t>En la actualización de la Matriz de Riesgos DTM: Revisar la eficacia y efectividad de controles planteados Validar las calificaciones de los Riesgos Evaluar la pertinencia de incluir los riesgos identificados por el equipo auditor</t>
  </si>
  <si>
    <t>Incoherencia en la calificación de riesgos que se han materializado</t>
  </si>
  <si>
    <t>Accion_746</t>
  </si>
  <si>
    <t>Identificación de nuevos riesgos por parte del equipo auditor</t>
  </si>
  <si>
    <t>Accion_747</t>
  </si>
  <si>
    <t>Generar los registros documentales de la negociación del convenio marco con la EAB y demás Empresas de Servicios Públicos que no cuentan con el citado convenio (oficios, protocolo de relacionamiento, actas de reunión, listas de asistencia reunión, estudios previos y minuta de convenio).</t>
  </si>
  <si>
    <t>Debilidades en registros, planeación, ejecución y seguimiento Convenio con Acueducto</t>
  </si>
  <si>
    <t>Accion_748</t>
  </si>
  <si>
    <t>Preparar informe consolidado correspondiente al II semestre - 2016 de las reuniones desarrolladas con las Empresas de Servicios Públicos para la estructuración y negociación de los convenios marco, que incluya: asistentes de la reunión, lugar, fecha y hora de la reunión, temas tratados y compromisos pactados y cumplidos.</t>
  </si>
  <si>
    <t>Accion_749</t>
  </si>
  <si>
    <t>Proponer y concertar con la EAB y demás Empresas de Servicios Públicos que no cuentan con el convenio marco, la metodología de trabajo para la estructuración y negociación de los convenios con las Empresas de Servicios Públicos.</t>
  </si>
  <si>
    <t>Accion_750</t>
  </si>
  <si>
    <t>Definir un cronograma de trabajo para la vigencia 2017 de las actividades a desarrollar en el proceso de estructuración y negociación del convenio marco con la EAB y demás Empresas de Servicios Públicos que no cuentan con el citado convenio.</t>
  </si>
  <si>
    <t>Accion_751</t>
  </si>
  <si>
    <t>Designar un profesional por prestación de servicios profesionales para apoyar la gestión interinstitucional con las Empresas de Servicios Públicos.</t>
  </si>
  <si>
    <t>Accion_752</t>
  </si>
  <si>
    <t>Generar Memorando por parte de la SGI a cada Dirección Técnica a la cual se haya asignado supervisión de convenios interadministrativos con ESP y TIC, interinstitucionales donde se solicite reportar trimestralmente el estado de convenios y la relación de los proyectos que los utilicen.</t>
  </si>
  <si>
    <t>Debilidad en articulación y coordinación en la gestión del proceso entre las áreas (SGDU - SGI)</t>
  </si>
  <si>
    <t>Accion_753</t>
  </si>
  <si>
    <t>Generar Memorando por parte de la SGI a cada Dirección Técnica a la cual se haya asignado supervisión de convenios con terceros donde se solicite reportar trimestralmente el estado de los mismos.</t>
  </si>
  <si>
    <t>Accion_754</t>
  </si>
  <si>
    <t>Generar reporte trimestral consolidado de la SGI, donde se informe la ejecución de los convenios interadministrativos con ESP y TIC, y enviarlo a SGDU.</t>
  </si>
  <si>
    <t>Accion_755</t>
  </si>
  <si>
    <t>Generar reporte trimestral consolidado de la SGI, donde se informe la ejecución de los convenios con terceros y enviarlo a SGDU.</t>
  </si>
  <si>
    <t>Accion_756</t>
  </si>
  <si>
    <t>Realizar capacitaciones y socialización de los procedimientos, instructivos y formatos dispuestos para la entrega del informe trimestral consolidado.</t>
  </si>
  <si>
    <t>Accion_757</t>
  </si>
  <si>
    <t>Oficializar a la OAP, el cronograma de estado y avance de los estudios previos de convenios con terceros, en virtud de cargas urbanísticas.</t>
  </si>
  <si>
    <t>No se realizaron acciones correctivas y/o correcciones ante resultados bajos en indicador Estudios Previos con Terceros</t>
  </si>
  <si>
    <t>Accion_758</t>
  </si>
  <si>
    <t>Presentar acción correctiva en el reporte de indicadores de gestión del mes de diciembre de 2016, el cual es presentado dentro de los primeros diez (10) de Enero de 2017.</t>
  </si>
  <si>
    <t>Accion_759</t>
  </si>
  <si>
    <t>Subir al aplicativo CHIE todos los avances tendientes a la liquidación del convenio 005 del 2001 y del procedimiento para el reporte de los recursos transferidos de TM al IDU convenio 020 del 2001</t>
  </si>
  <si>
    <t>Incumplimiento Acciones de plan de mejoramiento Contraloría de Bogotá por parte de la SGI.</t>
  </si>
  <si>
    <t>Accion_760</t>
  </si>
  <si>
    <t>Solicitar capacitación del aplicativo CHIE a Control Interno, para el personal que asume esta tarea para la SGI.</t>
  </si>
  <si>
    <t>Accion_761</t>
  </si>
  <si>
    <t>Realizar una reunión con el área de presupuesto, con el fin de definir el formulario que establezca de manera precisa la adecuada gestión y reporte de los recursos que Transmilenio transfiere al IDU de los proyectos soportados en el convenio 020 de 2001.</t>
  </si>
  <si>
    <t>Accion_762</t>
  </si>
  <si>
    <t>Desde la SGI enviar un oficio a Transmilenio S.A, solicitando agilizar la gestión para lograr la firma del acta de liquidación del convenio 005 del 2001.</t>
  </si>
  <si>
    <t>Accion_763</t>
  </si>
  <si>
    <t>Solicitar a la Subdirección General Jurídica, la inclusión de una obligación contractual en la minuta de los contratos de prestación de servicios personales; en donde se establezca la obligatoriedad para los supervisores de contratos misionales de transferir al Centro de Documentación, los productos documentales finales con concepto favorable; establecidos en los manuales, guías y proveimientos Institucionales.</t>
  </si>
  <si>
    <t>Incumplimiento a procedimiento y materialización de riego "que el CD no cuente con la versión final de los documentos o que el existente se encuentre desactualizado"</t>
  </si>
  <si>
    <t>Accion_764</t>
  </si>
  <si>
    <t>Incluir un punto de control en el procedimiento PR-GAF-063, frente al recibo de los productos documentales y su correspondiente reporte al área de archivo; para la trazabilidad e integridad de la información contractual.</t>
  </si>
  <si>
    <t>Accion_765</t>
  </si>
  <si>
    <t>Realizar campañas de sensibilización sobre los deberes de los supervisores de contratos misionales, frente a los productos documentales finales.</t>
  </si>
  <si>
    <t>Accion_766</t>
  </si>
  <si>
    <t>Implementar puntos de control en el procedimiento PR-GAF-090.</t>
  </si>
  <si>
    <t>Materialización del riesgo: Que se presente pérdida o deterioro de la información.</t>
  </si>
  <si>
    <t>Accion_767</t>
  </si>
  <si>
    <t>Establecer el procedimiento (instructivo) de reorganización de archivos, en caso de un accidente en la bodega del Contratista o durante el transporte de las cajas</t>
  </si>
  <si>
    <t>Accion_794</t>
  </si>
  <si>
    <t>Contar en la obra con el cronograma de obra actualizado acorde con las actividades que se estan ejecutando</t>
  </si>
  <si>
    <t>Cronograma de obra desactualizado</t>
  </si>
  <si>
    <t>Accion_795</t>
  </si>
  <si>
    <t>Generar una guía de entregables en formato digital</t>
  </si>
  <si>
    <t>Guía sin terminar ni socializar</t>
  </si>
  <si>
    <t>Accion_796</t>
  </si>
  <si>
    <t>Revisar y/o ajustar la matriz de riesgos de gestión del proceso de innovación y gestión del Conocimiento.</t>
  </si>
  <si>
    <t>Debilidad en riesgos</t>
  </si>
  <si>
    <t>Accion_797</t>
  </si>
  <si>
    <t>Capacitar a los funcionarios de la OAP en el desempeño del Rol Asesor de la gestión planeación.</t>
  </si>
  <si>
    <t>Tener en cuenta y/o dejar evidencia de las recomendaciones de control interno en informes de indicadores</t>
  </si>
  <si>
    <t>Accion_798</t>
  </si>
  <si>
    <t>Capacitación a los funcionarios de la OAP en el desempeño del Rol Asesor de la gestión planeación.</t>
  </si>
  <si>
    <t>Accion_799</t>
  </si>
  <si>
    <t>Actualizar la GU _PE_018 incluir Capítulo _ Buenas o mejores prácticas definidas y documentadas en el ejercicio del asesor OAP. De modo que exista una política integral documentada en la OAP sobre los métodos a utilizar y evidenciar la gestión de los asesores OAP ante las dependencias asignadas. En el entendido de buenas o mejores prácticas el conjunto coherente de acciones, actividades que han de realizarse en contextos similares rindan similares resultados.</t>
  </si>
  <si>
    <t>Accion_800</t>
  </si>
  <si>
    <t>Cada asesor, facilitador o funcionario OAP a cargo de dependencias y procesos realizará el informe de gestión basado en indicadores de gestión, de modo que se realicen integralmente</t>
  </si>
  <si>
    <t>Verificación datos, e info presentada en informe trimestral de la evalaución a la gestión</t>
  </si>
  <si>
    <t>Accion_801</t>
  </si>
  <si>
    <t>Accion_802</t>
  </si>
  <si>
    <t>Actualizar la GU _PE_018 incluir Capítulo _ Buenas o mejores prácticas definidas y documentadas en el ejercicio del asesor OAP. De modo que se evidencie la gestión de la OAP frente a análisis y/o recomendaciones sobre la pertinencia de los indicadores, la revisión de la formulación y las metas. En el entendido de buenas o mejores prácticas el conjunto coherente de acciones, actividades que han de realizarse en contextos similares rindan similares resultados.</t>
  </si>
  <si>
    <t>Medir adecuadamente la gestión de las dependecias</t>
  </si>
  <si>
    <t>Accion_803</t>
  </si>
  <si>
    <t>Accion_804</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</si>
  <si>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t>
  </si>
  <si>
    <t>Asesorar en la revisión de la bateria de indicadores</t>
  </si>
  <si>
    <t>Accion_805</t>
  </si>
  <si>
    <t>Solicitar a la OAP, la inclusión de vigencias futuras en los proyectos que se ejecutan en la DTC, con el fin de poder programar de acuerdo a la duración de los contratos.</t>
  </si>
  <si>
    <t>Los indicadores "Ejecución Presupuestal Pasivos" y "Ejecución Presupuestal Reservas Presupuestales", presentan una ejecución inferior al 70% de su meta anual propuesta</t>
  </si>
  <si>
    <t>Accion_806</t>
  </si>
  <si>
    <t>Realizar la gestión para retirar de los recursos de Vigencia asignados a la DTC, los valores que no estén programados para ejecutar por el IDU, durante el año en curso o incluir desde la OAP vigencias futuras</t>
  </si>
  <si>
    <t>El indicador "Ejecución presupuestal Inversión de la vigencia", presenta una ejecución inferior al 70% de su meta anual propuesta.</t>
  </si>
  <si>
    <t>Accion_807</t>
  </si>
  <si>
    <t>Realizar los cargues en el termino establecido por la OCI, para las acciones de los planes de mejoramiento internos y externos.</t>
  </si>
  <si>
    <t>Los indicadores "Planes de Mejoramiento Internos y Planes de Mejoramiento externos" presentan una ejecución inferior al 70% de su meta anual propuesta</t>
  </si>
  <si>
    <t>Accion_808</t>
  </si>
  <si>
    <t>Realizar la gestión para ejecutar mínimo el 90% de los recursos que se pueden liberar o girar en el año de los contratos que se encuentran vigentes en la DTC.</t>
  </si>
  <si>
    <t>Se evidencia que comparando la programación inicial de la DTC de la meta estratégica de los indicadores presupuestales de Pasivos, Reservas y Vigencia, no supera el 4% del valor inicial</t>
  </si>
  <si>
    <t>Accion_809</t>
  </si>
  <si>
    <t>Enviar previamente al enlace de la OAP con la DTC, la matriz respectiva para su verificación.</t>
  </si>
  <si>
    <t>Los indicadores la DTC reporta cifras que no coinciden con las reportadas por las Áreas del Instituto encargadas de registrar y llevar el control de ítems</t>
  </si>
  <si>
    <t>Accion_810</t>
  </si>
  <si>
    <t>Obtener una satisfacción en la prestación del servicio superior al 90%</t>
  </si>
  <si>
    <t>indicador STRT385 – Satisfacción con la calidad del servicio de soporte</t>
  </si>
  <si>
    <t>Accion_811</t>
  </si>
  <si>
    <t>En la formulación de los indicadores de la siguiente vigencia, identificar claramente las fuentes de información necesarias y los criterios de extracción de los datos necesarios para reportar adecuadamente los datos de la gestión a controlar.</t>
  </si>
  <si>
    <t>Indicador STRT608 – Estabilidad de los sistemas de información</t>
  </si>
  <si>
    <t>Accion_812</t>
  </si>
  <si>
    <t>Formular indicadores sobre las actividades reales de los proyectos</t>
  </si>
  <si>
    <t>Indicador STRT613 – Cumplimiento de actividades de promoción de los servicios y trámites electrónicos de la Entidad</t>
  </si>
  <si>
    <t>Accion_813</t>
  </si>
  <si>
    <t>Contratar un Administrador de base de datos (DBA) especializado.</t>
  </si>
  <si>
    <t>Indicador STRT611 – “Modernización de la plataforma de base de datos (MS)</t>
  </si>
  <si>
    <t>Accion_814</t>
  </si>
  <si>
    <t>1. Remitir a la Subdirección Técnica de Presupuesto y Contabilidad una comunicación en la que se indique la información correcta de la operación realizada el 23 de noviembre de 2016, por valor de $862,014,789 con el Banco Sudameris, para que se tomen las acciones correctivas necesarias para su registro contable. 2. Establecer un punto de control adicional a fin de verificar la información registrada en el cuadro control de las inversiones que maneja la Subdirección Técnica de Tesoreria y Recaudo.</t>
  </si>
  <si>
    <t>Diferencia en tasa pactada STTR y registro en STPC</t>
  </si>
  <si>
    <t>Accion_815</t>
  </si>
  <si>
    <t>Realizar un estudio de mercado sobre aplicaciones o software disponibles para la grabación de llamadas y recomendar las acciones pertinentes con base en el resultado del informe.</t>
  </si>
  <si>
    <t>Marco Fidel Guerrero Parada - pmguerre1</t>
  </si>
  <si>
    <t>Accion_816</t>
  </si>
  <si>
    <t>Socializar la información recolectada en campo en las etapas Exante y durante de los proyectos en los comités integrales de los mismos.</t>
  </si>
  <si>
    <t>Socialización de encuestas</t>
  </si>
  <si>
    <t>Accion_817</t>
  </si>
  <si>
    <t>Mesa de trabajo con la oficina asesora de comunicaciones</t>
  </si>
  <si>
    <t>Accion_818</t>
  </si>
  <si>
    <t>1. Ajustar en el portal web de la entidad, en el servicio en línea en el portal de valorización, para la generación y/o actualización del certificado de estado de cuenta y el Sistema ünico de Información de Trámites-SUIT, con el fin de dar cumplimiento al Decreto Ley 019 de 2015.</t>
  </si>
  <si>
    <t>Solicitud de Documento para solicitud de Estado de Cuenta</t>
  </si>
  <si>
    <t>Svetlana Jimenez Pulido - csjimene1</t>
  </si>
  <si>
    <t>Accion_819</t>
  </si>
  <si>
    <t>Alinear todos las canales de comunicación, con la misma información sobre la solicitud del certificado de estado de cuenta para trámite notarial</t>
  </si>
  <si>
    <t>Accion_821</t>
  </si>
  <si>
    <t>STRF solicitará a STRT inspección técnica sobre los activos tecnológicos existentes en almacén. Sobre la respuesta de STRT se clasificarán los activos en una bodega específica en el Sistema de Información STONE.</t>
  </si>
  <si>
    <t>Conciliación información TIC STONE - ARANDA</t>
  </si>
  <si>
    <t>Accion_822</t>
  </si>
  <si>
    <t>Desarrollar un módulo de software dentro del sistema de información CHIE que permita generar cruces de información entre Stone y Aranda</t>
  </si>
  <si>
    <t>Accion_823</t>
  </si>
  <si>
    <t>Realizar conciliaciones entre Aranda y Stone con relación al inventario de activos tecnológicos</t>
  </si>
  <si>
    <t>Accion_824</t>
  </si>
  <si>
    <t>La solicitud de ingreso de los activos de tecnología al almacén, las realizará el responsable del control de inventarios tecnológicos de la STRT</t>
  </si>
  <si>
    <t>Jose Javier Munoz Castillo - cjmunozc1</t>
  </si>
  <si>
    <t>Accion_825</t>
  </si>
  <si>
    <t>Solicitar a la DTDP la elaboración de un plan de mejoramiento por esta acción</t>
  </si>
  <si>
    <t>ENTREGA POR PARTE DE LA DTDP DE PREDIOS REQUERIDOS</t>
  </si>
  <si>
    <t>Accion_826</t>
  </si>
  <si>
    <t>Enviar a la DTGC, la solicitud de realizar las modificaciones contractuales necesarias, a fin de poder generar la Cesión de la firma INGENIEROS CONSTRUCTORES S.A.S (ICEIN) del contrato IDU-1630-2015.</t>
  </si>
  <si>
    <t>INHABILIDAD SOBREVIVIENTE FIRMA ICEIN</t>
  </si>
  <si>
    <t>Accion_827</t>
  </si>
  <si>
    <t>Devolver los informes no aprobados a la Interventoría para que complemente la información correspondiente</t>
  </si>
  <si>
    <t>AVANCES FÍSICOS INFORMES SEMANALES</t>
  </si>
  <si>
    <t>Accion_828</t>
  </si>
  <si>
    <t>Capacitar al Interventor para que elaboren un programa detallado de trabajo, con todas las entradas y salidas que permitan realizar un mejor seguimiento a los trabajos ejecutados</t>
  </si>
  <si>
    <t>PROGRAMA DE TRABAJO DETALLADO</t>
  </si>
  <si>
    <t>Accion_829</t>
  </si>
  <si>
    <t>Solicitar al interventor el histograma de dedicaciones de los profesionales</t>
  </si>
  <si>
    <t>PERSONAL DE OBRA MÍNIMO REQUERIDO</t>
  </si>
  <si>
    <t>Accion_830</t>
  </si>
  <si>
    <t>Dar a conocer la directriz a los coordinadores en el área</t>
  </si>
  <si>
    <t>Accion_831</t>
  </si>
  <si>
    <t>Accion_832</t>
  </si>
  <si>
    <t>Exigir al interventor la implementación del programa detallado de trabajo de forma semanal.</t>
  </si>
  <si>
    <t>Accion_833</t>
  </si>
  <si>
    <t>Preparar una presentación tipo sobre el SIG, en la cual se expliqué a los nuevos directivos la necesidad de hacer 2 revisiones por la dirección en el año. La presentación tipo será utilizada en los espacios de inducción a Directivos liderados por la STRH</t>
  </si>
  <si>
    <t>Solo se realizó una Revisión por la Dirección</t>
  </si>
  <si>
    <t>Accion_834</t>
  </si>
  <si>
    <t>Elaborar un tablero de control para el SIG que incluya indicadores asociados al desempeño de los subsistemas</t>
  </si>
  <si>
    <t>Cumplimiento parcial de la NTD SIG 001:2011 en el numeral 8</t>
  </si>
  <si>
    <t>Accion_835</t>
  </si>
  <si>
    <t>Ajustar la guía de documentación del SIG para aclarar las pautas de revisión y aprobación y el campo de acción de los líderes de proceso y líderes operativos</t>
  </si>
  <si>
    <t>Incumpliendo de la guía GU-AC-01 en el numeral 7,2 "Validación, Revisión y Aprobación"</t>
  </si>
  <si>
    <t>Accion_836</t>
  </si>
  <si>
    <t>Efectuar socialización de la Guía “alcance de los entregables de pre-factibilidad y factibilidad” en el numeral 7.</t>
  </si>
  <si>
    <t>Información incompleta</t>
  </si>
  <si>
    <t>Accion_837</t>
  </si>
  <si>
    <t>Actualizar la Guía Participación del IDU en la formulación y seguimiento al plan de Desarrollo con código GU-EP-13, de acuerdo a la normatividad vigente y al desarrollo operativo del Instituto.</t>
  </si>
  <si>
    <t>Documentación desactualizada</t>
  </si>
  <si>
    <t>Accion_838</t>
  </si>
  <si>
    <t>Establecer la metodología en la Guía Participación del IDU en la formulación y seguimiento al plan de Desarrollo para alimentar el Banco de Proyectos del IDU y su actualización permanente.</t>
  </si>
  <si>
    <t>Sin Banco de proyectos centralizado</t>
  </si>
  <si>
    <t>Accion_839</t>
  </si>
  <si>
    <t>Identificar y establecer los controles en la Matriz de Riesgo vegencia 2017 para los riesgos asociados al proceso de Factibilidad de Proyectos., que permitan mitigar su materialización.</t>
  </si>
  <si>
    <t>Materialización de Riesgos</t>
  </si>
  <si>
    <t>Accion_840</t>
  </si>
  <si>
    <t>Actualizar el Procedimiento PR-EP-088" Formulación, evaluación y seguimiento de proyectos", en relación con los productos destino de los análisis de ideas, perfiles y prefactibilidades.</t>
  </si>
  <si>
    <t>Procedimiento con error en Flujograma</t>
  </si>
  <si>
    <t>Accion_841</t>
  </si>
  <si>
    <t>Remitir comunicación a las entidades financieras actualizando datos de dirección de correspondencia, direcciones electrónicas y funcionarios responsables y verificar la actualización de dicha información en los extractos</t>
  </si>
  <si>
    <t>Direcciones de Correo electrónico y firmas registradas desactualizadas</t>
  </si>
  <si>
    <t>Accion_842</t>
  </si>
  <si>
    <t>Capacitar a los funcionarios en el procedimiento de conciliaciones bancarias</t>
  </si>
  <si>
    <t>Errores en fechas, información incompleta y falta de anexos</t>
  </si>
  <si>
    <t>Accion_843</t>
  </si>
  <si>
    <t>Remitir mensualmente a las entidades financieras con las que se tengan partidas no conciliadas en el mes anterior, comunicación solicitando allegar la información requerida.</t>
  </si>
  <si>
    <t>Partidas conciliatorias con vigencia superior a 60 días</t>
  </si>
  <si>
    <t>Accion_844</t>
  </si>
  <si>
    <t>Actualizar la información registrada en el Sistema de Información Contractual SIAC de los convenios o contratos con las entidades financieras supervisados por la STTR.</t>
  </si>
  <si>
    <t>No actualización de supervisores de contratos en SIAC</t>
  </si>
  <si>
    <t>Accion_845</t>
  </si>
  <si>
    <t>Solicitar a la Secretaría Distrital de Hacienda informar si el Banco Colpatria salió del listado de entidades autorizadas y de ser así, la fecha de tal exclusión.</t>
  </si>
  <si>
    <t>Falta de actualización</t>
  </si>
  <si>
    <t>Accion_846</t>
  </si>
  <si>
    <t>Realizar una mesa de trabajo con la STRT para determinar la solución integral a los inconvenientes presentados con los aplicativos SIAC y STONE en la generación de CDP y CRP y proponer cronograma.</t>
  </si>
  <si>
    <t>Error "el Año 1899"</t>
  </si>
  <si>
    <t>Accion_847</t>
  </si>
  <si>
    <t>Realizar una mesa de trabajo con la Subdirección Técnica de Recursos Tecnológicos a efectos de definir cronogramas para atender las solicitudes registradas.</t>
  </si>
  <si>
    <t>Caso ARANDA sin finalizar</t>
  </si>
  <si>
    <t>Accion_848</t>
  </si>
  <si>
    <t>Evaluar la formalización o eliminación de los documentos lista de chequeo y cuadro de distribución de impuestos utilizados por la STTR.</t>
  </si>
  <si>
    <t>Se observa modificación y uso inadecuado de los formatos utilizados</t>
  </si>
  <si>
    <t>Accion_849</t>
  </si>
  <si>
    <t>Remitir un informe mensual a los ordenadores de gasto indicando las causas de las devoluciones y los tiempos empleados por parte de cada uno de los actores del proceso, solicitando mejoras en la gestión.</t>
  </si>
  <si>
    <t>Ordenes de pago no pagadas dentro del tiempo</t>
  </si>
  <si>
    <t>Accion_850</t>
  </si>
  <si>
    <t>Crear el expediente en el Sistema de Gestión Documental denominado "Conciliaciones" para cada vigencia.</t>
  </si>
  <si>
    <t>No existe uniformidad en la asignación de expedientes</t>
  </si>
  <si>
    <t>Accion_851</t>
  </si>
  <si>
    <t>Reclasificar en el expediente creado para la vigencia 2016, los documentos registrados en expedientes que no corresponden.</t>
  </si>
  <si>
    <t>Accion_852</t>
  </si>
  <si>
    <t>Oficiar al Banco Colpatria solicitándole confirmar la titularidad de la cuenta y según el resultado solicitar la cancelación de la cuenta.</t>
  </si>
  <si>
    <t>Saldo no registrado en la cuenta 111006</t>
  </si>
  <si>
    <t>Accion_853</t>
  </si>
  <si>
    <t>Evaluar conjuntamente entre la Subdirección de Tesorería y Recaudo y la Subdirección Técnica de Presupuesto y Contabilidad la necesidad de remitir a dicha área los extractos bancarios utilizados para las conciliaciones.</t>
  </si>
  <si>
    <t>A las conciliaciones bancarias mensuales no tienen adjuntos los extractos bancarios</t>
  </si>
  <si>
    <t>Accion_854</t>
  </si>
  <si>
    <t>1, Evaluar los tiempos necesarios para el desarrollo del proceso de conciliación bancaria.</t>
  </si>
  <si>
    <t>La conciliaciones bancarias se envían después de los 5 primeros días</t>
  </si>
  <si>
    <t>Accion_855</t>
  </si>
  <si>
    <t>2,Coordinar con la STPC la modificación de la Resolución 12069 de Abril 21 de 2014, para que se ajuste a los tiempos que requiere el proceso de conciliación bancaria.</t>
  </si>
  <si>
    <t>Accion_856</t>
  </si>
  <si>
    <t>Programar alertas automáticas anticipadas con el fin de hacer el seguimiento constante.</t>
  </si>
  <si>
    <t>PUBLICACIÓN DOCUMENTOS DE ADJUDICACION</t>
  </si>
  <si>
    <t>Accion_857</t>
  </si>
  <si>
    <t>Generar una directriz desde la SGJ para recordar a las áreas ordenadoras el cumplimiento de los plazos máximos de publicación de los documentos en los portales de contratación.</t>
  </si>
  <si>
    <t>Accion_858</t>
  </si>
  <si>
    <t>Realizar sesiones de divulgación de los procedimientos y políticas internas de la dependencia, cuando se requiera ( modificación y/o actualización de procedimientos, ingreso de servidores públicos)</t>
  </si>
  <si>
    <t>Accion_859</t>
  </si>
  <si>
    <t>INCONSISTENCIA REGISTROS CAV-SIAC-SECOP</t>
  </si>
  <si>
    <t>Accion_860</t>
  </si>
  <si>
    <t>Programar alertas automáticas anticipadas con el fin de hacer el seguimiento constante</t>
  </si>
  <si>
    <t>Accion_861</t>
  </si>
  <si>
    <t>Realizar jornadas de socialización a los funcionarios y contratistas de la DTGC de los términos establecidos para las publicaciones en los portales de contratación y los términos de aprobación de garantías como requisito de ejecución.</t>
  </si>
  <si>
    <t>PUBLICACIONES PRORTALES</t>
  </si>
  <si>
    <t>Luz Andrea Chaux Quimbaya - clchauxq1</t>
  </si>
  <si>
    <t>Accion_862</t>
  </si>
  <si>
    <t>a1) Incluir en el modelo de pliegos de condiciones de Consultoría que la aprobación de las hojas de vida del personal clave evaluable se realiza durante el proceso de selección y que dicha aprobación será requisito para la suscripción del Acta de Inicio de los Contratos.</t>
  </si>
  <si>
    <t>Demora en el inicio del contrato y en los reinicios luego de las suspensiones lo que impactó negativamente el oportuno cumplimiento a las Acciones Populares.</t>
  </si>
  <si>
    <t>Accion_863</t>
  </si>
  <si>
    <t>a2) Enviar memorando de consulta legal a la DTGC consultando si es posible exigir a los contratistas del IDU que la representación legal principal y suplente sean ejercidas por una persona Natural diferente.</t>
  </si>
  <si>
    <t>Accion_864</t>
  </si>
  <si>
    <t>b) Generar una directriz para cuando se evidencie durante la ejecución de los contratos de Consultoría que el objeto contractual no podrá cumplirse dentro del plazo de ejecución establecido contractualmente.</t>
  </si>
  <si>
    <t>Atrasos significativos para el cumplimiento del cronograma de trabajo, ante esta situación tanto la interventoría como la entidad, no realizó acciones efectivas y necesarias para realizar el plan de contingencia necesario, que permitiera evaluar el inicio</t>
  </si>
  <si>
    <t>Accion_865</t>
  </si>
  <si>
    <t>Iniciar el procedimiento sancionatorio de aplicación de la Cláusula Penal Pecuniaria tanto al Consultor como al Interventor por el incumplimiento en la entrega de la totalidad de los productos debidamente aprobados por Interventoría y/o Entidades Distritales y Empresas de Servicios Públicos competentes, a la fecha de terminación del contrato.</t>
  </si>
  <si>
    <t>Incumplimiento en el objeto contractual dado que no se va a entregar la totalidad de los diseños contratados y/o por la terminación del plazo contractual sin que se haya entregado la totalidad de los productos.</t>
  </si>
  <si>
    <t>Accion_866</t>
  </si>
  <si>
    <t>Enviar memorando a DTGJ recomendando que se realice consulta con las diferentes áreas del Instituto sobre la existencia de proyectos alternos, bien sean del IDU o de otras Entidades Distritales, cuya ejecución permita dar cumplimiento total o parcial a las ordenes judiciales impartidas en los fallos de las acciones populares contra el Instituto, para que en caso de que existan este tipo de proyectos, los mismos sean presentados ante el juzgado como medida de mitigación o posible cumplimiento de las ordenes judiciales, antes de solicitar a las áreas ejecutoras del IDU el cumplimiento expreso de las mencionadas órdenes judiciales.</t>
  </si>
  <si>
    <t>Posible vulneración al principio de planeación y economía de la contratación estatal, al incluir dentro objeto del Contrato 1406 de 2013 el puente de la Avenida Circunvalar por calle 64, cuando el Colegio Nueva Granada contaba con Plan de Regularización M</t>
  </si>
  <si>
    <t>Accion_867</t>
  </si>
  <si>
    <t>Enviar memorando de consulta legal a la DTGC indicando la situación presentada durante la ejecución del contrato IDU-1406-2013 y solicitando revisar la pertinencia legal de incluir dentro de los futuros pliegos de condiciones de consultoría, cláusulas que supediten al IDU a depender de un tercero para realizar la ejecución de sus contratos, e igualmente cláusulas que implícitamente impliquen acciones ilegales como la de sugerir a los consultores que atiendan observaciones de los productos en períodos de suspensión contractual.</t>
  </si>
  <si>
    <t>Se evidenció que la condición establecida en el pliego de condiciones para la suspensión supedita al Instituto a depender de un tercero externo e impone limitaciones para un posterior reinicio del contrato.</t>
  </si>
  <si>
    <t>Accion_868</t>
  </si>
  <si>
    <t>Modificar el modelo de pliego de condiciones de Consultoría en relación a la forma de pago, eliminando los pagos mensuales de consultoría y realizando únicamente pago conforme a entrega de productos, previa aprobación por parte de la Interventoría y/o de las Empresas de Servicios Públicos y Entidades Distritales competentes para el contrato, y el correspondiente recibo a satisfacción de los productos por parte del IDU. En dicha forma de pago se establecerá claramente el porcentaje de pago de los productos cuando requieren la aprobación de Interventoría y cuando adicionalmente requieren ser aprobados por Empresas de Servicios Públicos y/o Entidades Distritales.</t>
  </si>
  <si>
    <t>Solo se entregó como producto la Topografía, la cual fue radicado en el Instituto bajo el número 20175260086262 de febrero 09de 2017, quedaron pendientes los demás productos del contrato como consta en la mencionada Acta de terminación.</t>
  </si>
  <si>
    <t>Accion_869</t>
  </si>
  <si>
    <t>Reprogramar las tareas y definir los tiempos reales que se tomará cada una.</t>
  </si>
  <si>
    <t>Avances en la ejecución en los indicadores de gestión inferiores al 70%</t>
  </si>
  <si>
    <t>Accion_870</t>
  </si>
  <si>
    <t>Ajustar los indicadores relacionados con la disponibilidad de los servicios de TI (5361, 5362, 53610, 53611 y 53612)</t>
  </si>
  <si>
    <t>Acuerdo de Nivel de Servicios para servicios de TI</t>
  </si>
  <si>
    <t>Accion_871</t>
  </si>
  <si>
    <t>Reformular el objetivo del indicador.</t>
  </si>
  <si>
    <t>La fórmula y el objetivo planteado para el indicador 5369 no se corresponden.</t>
  </si>
  <si>
    <t>Accion_872</t>
  </si>
  <si>
    <t>PRESENTAR INFORMES A QUE SE REFIERE EL ARTICULO 2.2.4.3.1.2.6 DEL DECRETO 1069 DE 2015</t>
  </si>
  <si>
    <t>INFORMES -Comité de Defensa Judicial, Conciliación y Repetición</t>
  </si>
  <si>
    <t>Accion_873</t>
  </si>
  <si>
    <t>PRESENTAR INFORME A QUE SE REFIERE EL ARTICULO 2.2.4.3.1.2.5 DEL DECRETO 1069 DE 2015</t>
  </si>
  <si>
    <t>Accion_874</t>
  </si>
  <si>
    <t>354 radicados asignados o generados con vigencia superior a 90 días, sin que se haya finalizado el trámite</t>
  </si>
  <si>
    <t>Accion_875</t>
  </si>
  <si>
    <t>Realizar el descargue de todos los radicados pendientes, siempre y cuando se haya surtido el trámite.</t>
  </si>
  <si>
    <t>820 radicados que figuran en las diferentes carpetas en estado "enviado" con vigencia superior a 90 días, sin que se haya finalizado el trámi</t>
  </si>
  <si>
    <t>Accion_876</t>
  </si>
  <si>
    <t>Solicitar al área de correspondencia del IDU, mejorar los tiempos de asignación de los comunicados que deben ser asignados a la DTC, de la devolución de las respuestas cuando sea requerido y que se incluyan los plazos reales en los documentos asignados.</t>
  </si>
  <si>
    <t>Respuesta a algunos comunicados por fuera del plazo establecido y radicados mayores a 90 días en las bandejas de entrada</t>
  </si>
  <si>
    <t>Accion_878</t>
  </si>
  <si>
    <t>Realizar taller de socialización de las directrices y TIPS para agilizar la respuesta de la correspondencia</t>
  </si>
  <si>
    <t>Accion_879</t>
  </si>
  <si>
    <t>Identificar, sustentar y presentar a la SGI (si Aplica) la necesidad de nuevos cupos administrativos y/o técnicos para dar respuesta a los comunicados.</t>
  </si>
  <si>
    <t>Accion_880</t>
  </si>
  <si>
    <t>Realizar un cuadro conjunto entre la DTC-STEST-STESV que permita identificar fácilmente los oficios que están pendientes de dar respuesta.</t>
  </si>
  <si>
    <t>Accion_881</t>
  </si>
  <si>
    <t>Descargar y/o dar tramite a los documentos relacionados en los memorandos 20171350124843, 20171350124933 y 20171350122303 en el aplicativo Orfeo.</t>
  </si>
  <si>
    <t>Accion_882</t>
  </si>
  <si>
    <t>Accion_883</t>
  </si>
  <si>
    <t>Accion_884</t>
  </si>
  <si>
    <t>Accion_885</t>
  </si>
  <si>
    <t>Accion_886</t>
  </si>
  <si>
    <t>Accion_887</t>
  </si>
  <si>
    <t>Accion_888</t>
  </si>
  <si>
    <t>Remitir a los responsables de los radicados mediante correo electrónico el listado para que efectúen el trámite respectivo de cierre.</t>
  </si>
  <si>
    <t>121 radicados asignados o generados, que figuran en las diferentes carpetas, con vigencia superior a 90 días, sin que se haya efectuado el trámite respectivo, desde la vigencia 2010 al 15 de mayo de 2017</t>
  </si>
  <si>
    <t>Accion_889</t>
  </si>
  <si>
    <t>89 radicados que figuran en las carpetas y que presentan generación de documentos en estado "enviado" con vigencia superior a 90 días, sin que se haya efectuado el trámite respectivo, desde la vigencia 2015 a 2017</t>
  </si>
  <si>
    <t>Accion_890</t>
  </si>
  <si>
    <t>Solicitar inducción o reinducción del manejo del Sistema de Gestión Documental ORFEO</t>
  </si>
  <si>
    <t>Radicados que figuran en las carpetas abiertos superiores a 90 dias</t>
  </si>
  <si>
    <t>Accion_891</t>
  </si>
  <si>
    <t>Indicar a los responsables del apoyo a la Supervisión de los contratos que deben revisar previo a la certificación del pago de los honorarios de los contratistas, que esten al día con los radicados a su cargo en el Sistema de Gestión Documental - ORFEO</t>
  </si>
  <si>
    <t>Accion_892</t>
  </si>
  <si>
    <t>Recordar a los servidores públicos de la Dirección, la obligación que tienen dentro de sus funciones de mantener actualizados los Sistemas de la Entidad, en especial el Sistema de Gestión Documental - ORFEO</t>
  </si>
  <si>
    <t>Accion_893</t>
  </si>
  <si>
    <t>Formular plan de contingencia para la actualización del módulo una vez se encuentre en correcto funcionamiento. (reemplaza la acción 205 que fue cancelada)</t>
  </si>
  <si>
    <t>Accion_894</t>
  </si>
  <si>
    <t>Presentar informe semestral de las actividades que informen las áreas técnicas a la Secretaria de en el cumplimiento de las instrucciones jurídicas relacionadas con la prevención del daño antijurídico</t>
  </si>
  <si>
    <t>INFORMES DE SEGUIMIENTO DAÑO ANTIJURIDICO</t>
  </si>
  <si>
    <t>Accion_896</t>
  </si>
  <si>
    <t>Actualizar el reglamento interno del Comité Jurídico</t>
  </si>
  <si>
    <t>ACTUALIZACIÓN REGLAMENTO DEL COMITÉ JURIDICO</t>
  </si>
  <si>
    <t>Accion_897</t>
  </si>
  <si>
    <t>Incluir en el reglamento interno del Comité Jurídico los terminos de elaboración de las actas y los tiempos para su legalización</t>
  </si>
  <si>
    <t>INADECUADO DILIGENCIAMIENTO DE LAS ACTAS DEL COMITÉ Y LEGALIZACIÓN DE LAS MISMAS</t>
  </si>
  <si>
    <t>Accion_898</t>
  </si>
  <si>
    <t>Requerir al Interventor para que le exija al contratista el cumplimiento a las dedicaciones contempladas en los documentos de proceso de selección IDU-LP-SGI-009-2016</t>
  </si>
  <si>
    <t>Dedicación de Personal Profesional mínimo requerido</t>
  </si>
  <si>
    <t>Accion_899</t>
  </si>
  <si>
    <t>Actualizar el formato de informe Semanal del proceso de Ejecución de obras</t>
  </si>
  <si>
    <t>Deficiencias en la información que hace parte del formato correspondientes a Informes semanales de Interventoría</t>
  </si>
  <si>
    <t>Accion_900</t>
  </si>
  <si>
    <t>Requerir a la interventoría para que revise que el cronograma se encuentre ajustado a los requerimientos del contrato y para que requiera al contratista la implementación de acciones correctivas que permitan subsanar los atrasos presentados en la ejecución del proyecto</t>
  </si>
  <si>
    <t>Incumplimiento de Cronograma (demora en la implementación del Plan de Manejo de Tráfico)</t>
  </si>
  <si>
    <t>Accion_908</t>
  </si>
  <si>
    <t>Manejar una bitácora de control para las actas del comité con el propósito monitorear la recolección de firmas y validar el completo diligenciamiento del formato de Acta de Reunión</t>
  </si>
  <si>
    <t>Diligenciamiento Actas de Comité</t>
  </si>
  <si>
    <t>Accion_909</t>
  </si>
  <si>
    <t>Se solicitará al proceso de Gestión documental la creación de un expediente específico para el comité anti trámite y gobierno en línea, para relacionar la información física y digital disponible con dicho expediente.</t>
  </si>
  <si>
    <t>Creación expedientes ORFEO para las actas del Comité Anti trámites y de gobierno en línea</t>
  </si>
  <si>
    <t>Accion_910</t>
  </si>
  <si>
    <t>Realizar una mesa de trabajo con la Oficina Asesora de Planeación con el fin de proponer la modificación del formato FOIDU131 - acta de reunión, en el sentido que las actas solamente sean suscritas por el Presidente y Secretario Técnico de cada comité y se acompañe con el formato FOIDU 05 1 listado de asistencia.</t>
  </si>
  <si>
    <t>SUSCRIPCIÓN ACTAS DE COMITE</t>
  </si>
  <si>
    <t>Accion_911</t>
  </si>
  <si>
    <t>Solicitar a la Subdirección Técnica de Recursos Físicos la creación de expedientes para las actas de los comités de sostenibilidad contable y de inventarios y de cartera, donde se digitalicen estas con sus respectivos soportes y los originales permanezcan en la Subdirección Técnica de Presupuesto y Contabilidad.</t>
  </si>
  <si>
    <t>EXPEDIENTE ORFEO PARA ACTAS DEL COMITé DE CARTERA Y EL COMITÉ DE SOSTENIBILIDAD CONTABLE</t>
  </si>
  <si>
    <t>Accion_912</t>
  </si>
  <si>
    <t>Implementar mecanismos que permitan agilizar el trámite de legalización (elaboración , firma y archivo de las Actas del Comité. OBSERVACIÓN: La DTM como Secretario Técnico de Comité SIGERDE, se encargará de elaborar el acta recoger las firmas y archivarlas dentro de los 15 días hábiles siguientes a la sesión del Comité</t>
  </si>
  <si>
    <t>AUSENCIA DE FIRMAS EN LAS ACTAS DEL COMITÉ SIGERDE</t>
  </si>
  <si>
    <t>Accion_913</t>
  </si>
  <si>
    <t>Diligenciar adecuadamente y en su integridad el formato FO-IDU-131 ACTA DE REUNION, que se emplea como registro de las actas del Comité, junto con el formato de REGISTRO DE ASISTENCIA. OBSERVACIÓN: La DTM como Secretario Técnico de Comité SIGERDE, se encargará de elaborar el acta recoger las firmas y archivarlas junto con todos los anexos dentro de los 15 días hábiles siguientes a la sesión del Comité</t>
  </si>
  <si>
    <t>INDEBIDO DILIGENCIAMIENTO DEL FORMATO DE ACTA DE REUNIÓN</t>
  </si>
  <si>
    <t>Accion_914</t>
  </si>
  <si>
    <t>Realizar las gestiones para revisar y adoptar el reglamento interno del Comité, a la luz de la Resolución 6315 de 2016 y de conformidad con el trámite procedimental del Instituto.</t>
  </si>
  <si>
    <t>PROTOCOLIZACION DEL REGLAMENTO DEL COMITÉ SIGERDE</t>
  </si>
  <si>
    <t>Accion_915</t>
  </si>
  <si>
    <t>A través del sistema ORFEO, crear el respectivo expediente digital al cual se puedan "cargar" las actas y sus anexos de manera inmediata por parte del usuario (DTM), que servirán de archivo de respaldo y de consulta en tiempo real.</t>
  </si>
  <si>
    <t>CREACIÓN EXPEDIENTE DE RESPALDO ORFEO PARA ACTAS DE COMITÉ SIGERDE</t>
  </si>
  <si>
    <t>Accion_916</t>
  </si>
  <si>
    <t>Capacitar a los funcionarios de la STRF que realicen las actividades de seguimiento o apoyo a los comités o a la supervisión de contratos, con el objeto que conozcan la importancia de diligenciar la totalidad de los espacios de los formatos de acta y su funcionalidad como: (i) documentos probatorios que registran los temas tratados y los acuerdos adoptados en la reunión (ii) dan validez a lo acordado. (iii) dan una visión general de la estructura de la reunión, los asistentes y una relación de las diversas cuestiones planteadas</t>
  </si>
  <si>
    <t>DILIGENCIAMIENTO INTEGRAL DEL FORMATO DE ACTA DE REUNION</t>
  </si>
  <si>
    <t>Accion_917</t>
  </si>
  <si>
    <t>Crear a través del sistema ORFEO un expediente digital al cual se puedan cargar las actas y sus anexos de manera inmediata por parte del usuario, que serviría de archivo de respaldo y de consulta en tiempo real.</t>
  </si>
  <si>
    <t>CREACIÓN DE EXPEDIENTE ORFEO COMO INFORMACIÓN DE RESPALDO</t>
  </si>
  <si>
    <t>Accion_918</t>
  </si>
  <si>
    <t>Generar memorando dirigido a los miembros del Comité de Contratación dando a conocer el cronograma anual de las sesiones ordinarias y las funciones del Comité.</t>
  </si>
  <si>
    <t>OPORTUNIDAD SESIONES DE COMITÉ DE CONTRATACIÓN</t>
  </si>
  <si>
    <t>Jhon Fredy Ramirez Forero - cjramire7</t>
  </si>
  <si>
    <t>Accion_962</t>
  </si>
  <si>
    <t>Solicitar los cupos de contratación y nombramiento en planta de un numero de profesionales suficiente de acuerdo al volumen de expedientes.</t>
  </si>
  <si>
    <t>INOBSERVANCIA TÉRMINOS PROCESALES-ETAPAS</t>
  </si>
  <si>
    <t>Denix Clariveht Martinez Rojas - pdmartin2</t>
  </si>
  <si>
    <t>Accion_963</t>
  </si>
  <si>
    <t>Ejercer un control permanente de los Autos y Fallos por parte del Jefe de la oficina en el momento de firmarlos.</t>
  </si>
  <si>
    <t>INDEBIDA NOTIFICACION</t>
  </si>
  <si>
    <t>Accion_964</t>
  </si>
  <si>
    <t>PRUEBAS DECRETADAS SIN NOTIFICACIÓN O PRACTICA</t>
  </si>
  <si>
    <t>Accion_965</t>
  </si>
  <si>
    <t>Efectuar una revisión a todos los procesos activos a fin de determinar en cuales se decretaron pruebas y no se practicaron, y en cuales se programó la practica y no se comunicaron.</t>
  </si>
  <si>
    <t>Accion_966</t>
  </si>
  <si>
    <t>Ejecutar a través de un control en la firma de los autos que contengan decreto de pruebas, consistente en adjuntar al auto, la comunicación de practica de la prueba.</t>
  </si>
  <si>
    <t>Accion_967</t>
  </si>
  <si>
    <t>Generar una directriz para prevenir los errores de archivo en los procesos disciplinarios activos</t>
  </si>
  <si>
    <t>DEFICIENCIA GESTIÓN DOCUMENTAL</t>
  </si>
  <si>
    <t>Accion_968</t>
  </si>
  <si>
    <t>Revisión de la cronología y foliación de documentos en los procesos activos</t>
  </si>
  <si>
    <t>Accion_969</t>
  </si>
  <si>
    <t>DUPLICIDAD NOTIFICACIONES</t>
  </si>
  <si>
    <t>Accion_970</t>
  </si>
  <si>
    <t>INACTIVIDAD PROCESAL</t>
  </si>
  <si>
    <t>Accion_971</t>
  </si>
  <si>
    <t>DESCONOCIMIENTOS NORMAS DISCIPLINARIAS</t>
  </si>
  <si>
    <t>Accion_972</t>
  </si>
  <si>
    <t>Efectuar una revisión de los autos y fallos por parte del Jefe de la oficina al momento de firmarlos</t>
  </si>
  <si>
    <t>Accion_973</t>
  </si>
  <si>
    <t>Implementar procedimiento para la ejecución de sanciones disciplinarias, entre la DG, STRH, DTGJ, OAP y OCD, que se encuentra en proceso de formalización con la OAP</t>
  </si>
  <si>
    <t>REGISTRO DE SANCIONES</t>
  </si>
  <si>
    <t>Accion_974</t>
  </si>
  <si>
    <t>Efectuar una revisión de las sanciones y su ejecución de los ultimos 5 años</t>
  </si>
  <si>
    <t>Accion_975</t>
  </si>
  <si>
    <t>Indicar a las dependencias que los documentos de respuesta a los requerimientos efectuados por la OCD, para los procesos disciplinarios, sean marcados como reservados</t>
  </si>
  <si>
    <t>RESERVA DOCUMENTOS DISCIPLINARIOS</t>
  </si>
  <si>
    <t>Accion_976</t>
  </si>
  <si>
    <t>INCUMPLIMIENTO TÉRMINOS PROCESALES 2</t>
  </si>
  <si>
    <t>Accion_977</t>
  </si>
  <si>
    <t>Revisión del formato de registro de información de visitas de inspección, a fin de establecer las necesidades actuales y realizar la respectiva estandarización y publicación, acorde con el sistema de gestión integrado del Instituto.</t>
  </si>
  <si>
    <t>No se encuentra formalizado el formato de visitas de inspección de puentes</t>
  </si>
  <si>
    <t>Accion_978</t>
  </si>
  <si>
    <t>Revisión de cada uno de los formatos no utilizados, a fin de establecer necesidades reales acordes al Instructivo vigente, y posteriormente solicitar a la OAP la derogación de los formatos no requeridos. Así mismo se solicitará a la OTC la actualización de la normatividad de Urbanizadores en la cartilla de trámites del IDU.</t>
  </si>
  <si>
    <t>No se aplican formatos de gestión de control y algunos se encuentran desactualizados</t>
  </si>
  <si>
    <t>Accion_979</t>
  </si>
  <si>
    <t>Seguimiento preventivo y correctivo a la presentación y cumplimiento de cronogramas de ejecución de obras por parte de los Urbanizadores.</t>
  </si>
  <si>
    <t>Falta de controles efectivos que permitan dar cumplimiento a la presentación de los cronogramas particulares de ejecución de las obras por parte de los urbanizadores</t>
  </si>
  <si>
    <t>Accion_980</t>
  </si>
  <si>
    <t>Memorando a la DTGC para revisar las minutas de los contratos de modo que los plazos establecidos para adiciones, prórrogas y modificaciones contractuales estén acordes a los definidos en el procedimiento PR-GC-14.</t>
  </si>
  <si>
    <t>Contravención a lo dispuesto en el procedimiento PR-GC-14 MODIFICACIÓN Y ADICIÓN A LOS CONTRATOS ESTATALES; adicionalmente se evidencian inconsistencias entre el plazo de vencimiento establecido en el contrato (15 dh) y en el citado procedimiento (10 dh).</t>
  </si>
  <si>
    <t>STMSV - S.T. DE MANTENIMIENTO SUBSISTEMA VIAL</t>
  </si>
  <si>
    <t>Melva Marlen Zuluaga Cardenas - pmzuluag2</t>
  </si>
  <si>
    <t>Accion_981</t>
  </si>
  <si>
    <t>Memorando a la DTGC solicitando realizar revisión del procedimiento PR-GC-14 de modo que las garantías se radiquen por ORFEO</t>
  </si>
  <si>
    <t>Contravención a lo estipulado en la cláusula 2 de la modificación N° 1 del contrato 1129 de 2016 y lo establecido en el procedimiento PR-GC-14 MODIFICACION Y ADICION A LOS CONTRATOS ESTATALES.</t>
  </si>
  <si>
    <t>Accion_982</t>
  </si>
  <si>
    <t>Memorando a la OAP solicitando mesa de trabajo para la revisión y/o actualización de la matriz de riesgos en la vigencia 2018, puesto que se actualizó en junio de 2017.</t>
  </si>
  <si>
    <t>La posibilidad que se termine el plazo de ejecución del contrato sin que se alcance las metas de ejecución establecidas es un riesgo no contemplado dentro de la actual Matriz de riesgos del proceso.</t>
  </si>
  <si>
    <t>Accion_983</t>
  </si>
  <si>
    <t>Diseñar y formalizar el proceso de realización de conceptos y consultas a través de un procedimiento para la SGJ</t>
  </si>
  <si>
    <t>RESPUESTAS EXTEMPORANEAS A CONCEPTOS</t>
  </si>
  <si>
    <t>Accion_984</t>
  </si>
  <si>
    <t>Socialización del procedimiento al interior de la SGJ</t>
  </si>
  <si>
    <t>Accion_985</t>
  </si>
  <si>
    <t>Solicitar a las dependencias técnicas respectivas la información del metro cuadrado de construcción y el valor del coeficiente de intensificación.</t>
  </si>
  <si>
    <t>Se observa que durante la vigencia 2016 y lo corrido del 2017 no se han actualizado los valores de metro cuadrado y coeficiente de intensificación para la liquidación del valor a compensar por concepto de parqueaderos y/o estacionamientos</t>
  </si>
  <si>
    <t>Accion_986</t>
  </si>
  <si>
    <t>Efectuar la revisión y analisis sobre las variaciones causadas, determinar la pertinencia del reajuste y generar la resolución por la cual se modifiquen los valores de metro cuadrado de construcción y coeficiente de intensificación.</t>
  </si>
  <si>
    <t>Accion_987</t>
  </si>
  <si>
    <t>Establecer por medio de resolución el marco regulatorio, procedimiento, responsables y términos para que de manera periódica se realice la labor de actualización de los parámetros utilizados para el cálculo del valor a compensar por estacionamientos.</t>
  </si>
  <si>
    <t>Accion_988</t>
  </si>
  <si>
    <t>Actualizar el Valor de Urbanismo (VU) para la vigencia 2017 con la variación del IPC</t>
  </si>
  <si>
    <t>No se evidencia actualización del valor del urbanismo (VU) durante la vigencia 2017.</t>
  </si>
  <si>
    <t>Accion_989</t>
  </si>
  <si>
    <t>Depurar la información sobre liquidación de compensación para determinar cuales efectivamente constituyen una obligación vencida para con el IDU. Adelantar el cobro persuasivo que corresponda.</t>
  </si>
  <si>
    <t>Se evidencia cartera con antigüedad superior a 121 días sin evidencia de cobro persuasivo y sin traslado a la Dirección Tpecnica de Gestión Judicial para el cobro coactivo.</t>
  </si>
  <si>
    <t>Accion_990</t>
  </si>
  <si>
    <t>Elaborar los actos administrativos de pérdida de fuerza ejecutoria de aquellas liquidaciones de compensación para las cuales se tengan radicados de las Curadurías en los que se constate que las licencias han sido desistidas y tal acto se encuentra debidamente ejecutoriado</t>
  </si>
  <si>
    <t>Se evidencian Resoluciones del IDU con radicados de la Curaduría en los que se manifiesta que la liciencia de construcción fue desistida, sin que el IDU haya expedido el Acto Administraivo de perdida de fuerza ejecutoria.</t>
  </si>
  <si>
    <t>Accion_991</t>
  </si>
  <si>
    <t>Solicitar a las Curadurías informe de las licencias de urbanismo, construcción o reconocimiento ejecutoriadas que tengan incorporada esta obligación y que no hayan cumplido con la condición resolutoria con el fin de constatar el control llevado por la entidad.</t>
  </si>
  <si>
    <t>Se observa control extracontable para la cartera correspondiente al fondo para el pago compensatorio de parqueaderos</t>
  </si>
  <si>
    <t>Accion_992</t>
  </si>
  <si>
    <t>Instrucción a los servidores y contratistas para que los archivos y documentos extracontables, papeles y reportes de trabajo sean consistentes con la información registrada en el aplicativo financiero de la entidad.</t>
  </si>
  <si>
    <t>Se observan diferencias entre los saldos extracontables de las cuentas por cobrar de estacionamientos y cargas urbanísiticas frente a los registros contables contenidos en el plicativo Stone.</t>
  </si>
  <si>
    <t>Accion_993</t>
  </si>
  <si>
    <t>Profundizar y reforzar tareas relativas a la depuración y análisis contable y presupuestal dentro del ámbito de la elaboración de las liquidaciones de compensación de estacionamientos y/o cargas urbanísticas</t>
  </si>
  <si>
    <t>No se esta atendiendo el propósito principal de las funciones para el cargo Técnico Operativo 314-01.</t>
  </si>
  <si>
    <t>Accion_994</t>
  </si>
  <si>
    <t>Actualización del procedimiento PR-GF-01, a nivel del Sistema Integrado de Gestión, con el debido acompañamiento de la Oficina Asesora de Planeación.</t>
  </si>
  <si>
    <t>El Procedimiento PR-GF-01, Administración del fondo para el pago compensatorio de parqueaderos o estacionamientos esta desactualizado.</t>
  </si>
  <si>
    <t>Accion_995</t>
  </si>
  <si>
    <t>Realizar en coordinación con la Administradora de trámites y servicios, perteneciente a la Oficina de Atención al Ciudadano, la revisión y/o actualización de la información de la guía de trámites y servicios.</t>
  </si>
  <si>
    <t>Desactualización en la página WEB, guía de trámites y servicios respecto dela información para envío de información por correo, así como la extensión de consulta.</t>
  </si>
  <si>
    <t>Accion_996</t>
  </si>
  <si>
    <t>¡Actualización del procedimiento PR-GF-01, a nivel del Sistema Integrado de Gestión, con el debido acompañamiento de la Oficina Asesora de Planeación</t>
  </si>
  <si>
    <t>Desactualización del formato "Chequeo para la liquidación del valor a compensar por cupos de estacionamiento".</t>
  </si>
  <si>
    <t>Accion_997</t>
  </si>
  <si>
    <t>Levantamiento y formalización del procedimiento para la liquidación de la compensación en dinero por concepto de obligaciones urbanísticas, a nivel del Sistema Integrado de Gestión, con el debido acompañamiento de la Oficina Asesora de Planeación.</t>
  </si>
  <si>
    <t>Formatos utilizados para la liquidación del valor a compensar por concepto de cargas urbanísitcas no han sido formalizados en el SIG.</t>
  </si>
  <si>
    <t>Accion_998</t>
  </si>
  <si>
    <t>Regularizar el envío de la información sobre recaudo del Fondo Compensatorio de Estacionamientos, por concepto de la liquidación de compensación por estacionamientos o parqueaderos y de compensación por obligaciones urbanísticas, a la Secretaría Distrital de Planeación.</t>
  </si>
  <si>
    <t>No se observan comunicaciones mensuales a la Secretaría Distrital de Planeación para reportar el recaudo efectuado por el fondo compensatorio administrado por el IDU.</t>
  </si>
  <si>
    <t>Accion_999</t>
  </si>
  <si>
    <t>Enviar de manera mensual comunicación a las Curadurías</t>
  </si>
  <si>
    <t>Se observan comunicaciones dirigidas a las Curadurías con información de varios meses.</t>
  </si>
  <si>
    <t>Accion_1000</t>
  </si>
  <si>
    <t>Implementar mecanismos que agilicen la suscripción y legalización de las actas</t>
  </si>
  <si>
    <t>FALTA DE SUSCRIPCION DE LAS ACTAS DEL COMITE</t>
  </si>
  <si>
    <t>Accion_1001</t>
  </si>
  <si>
    <t>Proyectar comunicación a SGI, que permita dilucidar si efectivamente existió o no sesión del Comité Predial del 27 de julio de 2016.</t>
  </si>
  <si>
    <t>AUSENCIA DE ACTA DE COMITÉ DE PREDIOS</t>
  </si>
  <si>
    <t>Accion_1002</t>
  </si>
  <si>
    <t>Memorando a la DTP con la retroalimentación frente a las oportunidades de mejora encontradas en el contrato 935-2016 para aplicarlas en la estructuración de futuros procesos de esta índole.</t>
  </si>
  <si>
    <t>CRONOGRAMA DE OBRA REAL Y BIEN DETALLADO</t>
  </si>
  <si>
    <t>Accion_1003</t>
  </si>
  <si>
    <t>Enviar apremio a la interventoría por el retraso en la entrega de informes semanales y mensuales en el plazo y con la calidad requeridos</t>
  </si>
  <si>
    <t>CONTENIDO DE INFORMES SEMANALES Y MENSUALES</t>
  </si>
  <si>
    <t>Accion_1004</t>
  </si>
  <si>
    <t>Requerir a la interventoría para que garantice la implementación de los programas ofertados en los documentos PIPMA y lo exigido contractualmente.</t>
  </si>
  <si>
    <t>CORRECCION DE ASPECTOS OBSERVADOS EN OBRA</t>
  </si>
  <si>
    <t>Accion_1005</t>
  </si>
  <si>
    <t>Programar alertas anticipadas, con el fin de hacer seguimiento constante</t>
  </si>
  <si>
    <t>PUBLICACIÓN DOCUMENTOS DE ADJUDICACIÓN</t>
  </si>
  <si>
    <t>Accion_1006</t>
  </si>
  <si>
    <t>El área de correspondencia incluirá dentro de sus recorridos diarios de la sede de la Calle 22, recogida en Sala de Consulta de los documentos y anexos allegados al correo licitaciones@idu.gov.co, que requieran ser radicados. Por parte de la DTPS se asignará una persona de Sala de Consulta para hacer entrega de los documentos y manejo de la planilla de control. Los correos quedarán radicados el mismo día de entrega, excepto los que lleguen con posterioridad al último recorrido.</t>
  </si>
  <si>
    <t>GESTION DOCUMENTAL A TRAVÉS DEL SISTEMA ORFEO</t>
  </si>
  <si>
    <t>Indicadores con baja ejecución</t>
  </si>
  <si>
    <t>Accion_1008</t>
  </si>
  <si>
    <t>Incluir en la caracterización de indicadores de los meses de Noviembre y Diciembre de 2016 y siguientes con atrasos inferiores al 75% el registro de la acción correctiva o Preventiva.</t>
  </si>
  <si>
    <t>Accion_1011</t>
  </si>
  <si>
    <t>Ajustar la política operacional para identificar acciones preventivas, correctivas o correcciones frente a tendencia de incumplimiento (Dos o más periodos incumpliendo).</t>
  </si>
  <si>
    <t>Toma de Acciones Correctivas y Correcciones</t>
  </si>
  <si>
    <t>Accion_1013</t>
  </si>
  <si>
    <t>Documentar las buenas prácticas en el ejercicio de las funciones de la OAP para el seguimiento de indicadores.</t>
  </si>
  <si>
    <t>Accion_1014</t>
  </si>
  <si>
    <t>Preparar curso virtual de gestión de indicadores</t>
  </si>
  <si>
    <t>Accion_1015</t>
  </si>
  <si>
    <t>Modificar el procedimiento PR-GC-05 SUSCRIPCION DE CONTRATOS DERIVADOS DE PROCESOS DE SELECCIÓN</t>
  </si>
  <si>
    <t>CORRECCIONES SUCESIVAS DE GARANTIAS</t>
  </si>
  <si>
    <t>Accion_1016</t>
  </si>
  <si>
    <t>Realizar mesas de trabajo al interior de la DTM y sus subdirecciones para identificar la normatividad técnica de los documentos del proceso de conservación.</t>
  </si>
  <si>
    <t>NORMOGRAMA</t>
  </si>
  <si>
    <t>Accion_1017</t>
  </si>
  <si>
    <t>Una vez concluidas las mesas de trabajo entre DTM enviar memorando a SGJ para revisar la pertinencia y aplicación de las normas allí citadas.</t>
  </si>
  <si>
    <t>Accion_1018</t>
  </si>
  <si>
    <t>Una vez concluidas las mesas de trabajo y obtenida respuesta de la SGJ se enviará memorando a la OAP para actualización del marco jurídico de los documentos del proceso de conservación.</t>
  </si>
  <si>
    <t>Accion_1019</t>
  </si>
  <si>
    <t>Realizar la contratación para la elaboración del Sistema Integrado de Conservación</t>
  </si>
  <si>
    <t>Equipos de control</t>
  </si>
  <si>
    <t>Yully Maritza Montenegro Suarez - cymonten1</t>
  </si>
  <si>
    <t>Accion_1020</t>
  </si>
  <si>
    <t>Solicitar a la OAP se realice una sensibilización a los contratistas vinculados al archivo y correspondencia mediante outsourcing, sobre los lineamientos del IDU en los temas de SST y Gestión Ambiental</t>
  </si>
  <si>
    <t>Sensibilización SST - Ambiental Outsourcing</t>
  </si>
  <si>
    <t>Accion_1021</t>
  </si>
  <si>
    <t>Actualizar el normograma del proceso de Gestión Documental</t>
  </si>
  <si>
    <t>Control de documentos</t>
  </si>
  <si>
    <t>Accion_1022</t>
  </si>
  <si>
    <t>Realizar la solicitud a la OAP para derogar el procedimiento PR-GAF-063</t>
  </si>
  <si>
    <t>Accion_1023</t>
  </si>
  <si>
    <t>Actualizar el Programa de Gestión Documental y su cronograma</t>
  </si>
  <si>
    <t>Accion_1024</t>
  </si>
  <si>
    <t>Establecer un mecanismo para controlar el acceso de personas al Centro de Documentación</t>
  </si>
  <si>
    <t>Acceso a las instalaciones</t>
  </si>
  <si>
    <t>Accion_1025</t>
  </si>
  <si>
    <t>Solicitar a la STRT que aclare el alcance, próposito, responsabilidad de la STRH y periodicidad del Control A.7.3.1. que establece el documento FO-TH-27, así como, el formato a utilizar para los acuerdos de seguridad de la información. De otra parte, solicitar que se involucre a la STRH en las mesas de trabajo que trate temas de administración de personal.</t>
  </si>
  <si>
    <t>Clausula de confidencialidad</t>
  </si>
  <si>
    <t>Accion_1026</t>
  </si>
  <si>
    <t>Solicitar a la DTAF y a la SGGC se analice la pertinencia de modificar el Acuerdo 002 de 2009 en lo relacionado con la selección de contratistas y el Plan de Contratación, dado que actualmente no es responsabilidad de la STRH</t>
  </si>
  <si>
    <t>Validación competencias personal contratista</t>
  </si>
  <si>
    <t>Accion_1027</t>
  </si>
  <si>
    <t>Modificar el Instructivo IN-TH-06, en lo referente a la periodicidad de las reinducciones de acuerdo a lo que se establezca en al PIC</t>
  </si>
  <si>
    <t>Reinducciones PIC</t>
  </si>
  <si>
    <t>Accion_1028</t>
  </si>
  <si>
    <t>Actualizar documento CPEO01_CARACTERIZACION_PROCESOS_EJECUCION_OBRAS_V_2</t>
  </si>
  <si>
    <t>Actualización Caracterización proceso de Ejecución de Obra</t>
  </si>
  <si>
    <t>Accion_1029</t>
  </si>
  <si>
    <t>Realizar reunión con el acompañamiento de la OAP y la participación de los Subdirectores Generales de la SGDU y la SGI para revisar el alcance estratégico del proceso y analizar el personal requerido para la actualización de documentos del proceso.</t>
  </si>
  <si>
    <t>Debilidades en la determinación de los criterios y métodos necesarios para asegurarse de que tanto la operación, como el control del proceso sean eficaces y eficientes,</t>
  </si>
  <si>
    <t>Accion_1030</t>
  </si>
  <si>
    <t>Revisar, actualizar, modificar y/o retirar, la Guía GU-IN-01 de Intervención de Infraestructura Vial y Espacio Público a Cargo de Terceros.</t>
  </si>
  <si>
    <t>Accion_1031</t>
  </si>
  <si>
    <t>Revisar, actualizar, modificar y/o retirar, la Guía GU-IN-02 de Coordinación IDU, ESP y TIC en proyectos de Infraestructura de Transporte.</t>
  </si>
  <si>
    <t>Accion_1032</t>
  </si>
  <si>
    <t>Revisar, actualizar, modificar y/o retirar, el Instructivo IN-IN-014 de Coordinación de Elaboración, Suscripción Ejecución y Terminación de Convenios y Contratos Interadministrativos.</t>
  </si>
  <si>
    <t>Accion_1033</t>
  </si>
  <si>
    <t>Revisar, actualizar, modificar y/o retirar, el Procedimiento 2-GPM-TM-3-3.6 de Gestión de Certificados de Disponibilidad Presupuestal para Proyectos Transmilenio.</t>
  </si>
  <si>
    <t>Accion_1034</t>
  </si>
  <si>
    <t>Revisar, actualizar, modificar y/o retirar, el Instructivo IN-IN-01 de Coordinación de Convenios Interadministrativos para Intervención de la Infraestructura Vial y Espacio Público.</t>
  </si>
  <si>
    <t>Accion_1035</t>
  </si>
  <si>
    <t>Revisar, ajustar y/o actualizar el marco normativo contemplado en el normograma frente a lo establecido en los procedimientos, guías e instructivos asociados al proceso, con la participación del equipo de personal de la SGDU y SGI que interviene en el proceso.</t>
  </si>
  <si>
    <t>Revisión del marco normativo</t>
  </si>
  <si>
    <t>Accion_1036</t>
  </si>
  <si>
    <t>Remitir a la SGJ, el normograma ajustado y/o actualizado para su revisión, visto bueno y posterior publicación en la intranet - mapa de procesos.</t>
  </si>
  <si>
    <t>Accion_1037</t>
  </si>
  <si>
    <t>Solicitar socialización sobre el manejo de archivos físicos y magnéticos a la Subdirección Técnica de Recursos Físicos y a la Subdirección Técnica de Recursos Tecnológicos.</t>
  </si>
  <si>
    <t>No conformidad numeral 4.2.4 control de registros</t>
  </si>
  <si>
    <t>Accion_1038</t>
  </si>
  <si>
    <t>Solicitar revisión de ajuste a las tablas de retención documental de la DTE a la Subdirección Técnica de Recursos Físicos STRF</t>
  </si>
  <si>
    <t>Accion_1039</t>
  </si>
  <si>
    <t>Actualizar la caracterización del proceso de Gestión Social y Participación Ciudadana</t>
  </si>
  <si>
    <t>Accion_1040</t>
  </si>
  <si>
    <t>Construir dos procedimientos de Gestión Social, uno para la etapa de Factibilidad y Estudios y Diseños y otro para las etapas de Construcción y Mantenimiento</t>
  </si>
  <si>
    <t>Accion_1041</t>
  </si>
  <si>
    <t>Actualizar la cartilla de trámites y servicios y publicar versión actualizada en intranet e internet</t>
  </si>
  <si>
    <t>Accion_1042</t>
  </si>
  <si>
    <t>Solicitar a OAP la publicación en intranet del seguimiento al plan de tratamiento de riesgos remitido el 6 de septiembre por correo electrónico.</t>
  </si>
  <si>
    <t>Planes de tratamiento sin actualizar</t>
  </si>
  <si>
    <t>Accion_1043</t>
  </si>
  <si>
    <t>Revisar en su totalidad el procedimiento "PR-CI-01 Aplicación de la Garantía Única en su Amparo Estabilidad y Calidad de contratos de obra", a fin de actualizar el marco normativo e identificar si requiere alguna modificación adicional.</t>
  </si>
  <si>
    <t>CAMBIOS EN LA NORMATIVIDAD DEL PROCEDIMIENTO</t>
  </si>
  <si>
    <t>Accion_1044</t>
  </si>
  <si>
    <t>Actualizar el procedimiento PRPE03 DIRECCIONAMIENTO_ESTRATÉGICO, para incluir la consolidación final de un informe y su respectiva socialización</t>
  </si>
  <si>
    <t>Seguimiento Plataforma Estratégica</t>
  </si>
  <si>
    <t>Accion_1045</t>
  </si>
  <si>
    <t>1. Sensbilización de los cambios mas relevantes en la metodología de riesgos.</t>
  </si>
  <si>
    <t>Metodología Gestión de Riesgos</t>
  </si>
  <si>
    <t>Accion_1046</t>
  </si>
  <si>
    <t>2. Revisión de los instrumentos asociados a la descripción de los controles de los riesgos y si es pertinente realizar los ajustes a la metodología.</t>
  </si>
  <si>
    <t>Accion_1047</t>
  </si>
  <si>
    <t>Informar por Memorando al a DTGC, la necesidad de incluir para los contratos como el mencionado en este hallazgo, para que se incluya como clausula general, lo relacionado como Acuerdos de confidencialidad.</t>
  </si>
  <si>
    <t>Acuerdos de Confidencialidad</t>
  </si>
  <si>
    <t>Accion_1048</t>
  </si>
  <si>
    <t>1. Inclusión en el normograma de las normas asociadas al PDD, estatuto de Planeación, presupuesto, resolución manual de riesgos, conforme al hallazgo de la auditoría.</t>
  </si>
  <si>
    <t>Control de Documentos</t>
  </si>
  <si>
    <t>Accion_1049</t>
  </si>
  <si>
    <t>2. Se realizó el retiro de la Matriz de riesgos desactualizada en el mes de septiembre de 2017. Actualizar en la intranet periódicamente las matrices de riesgos conforme a los cambios que se presentan en las mismas.</t>
  </si>
  <si>
    <t>Accion_1050</t>
  </si>
  <si>
    <t>3. Se realizará sensiblización al profesional contratista que publicó el manual de riesgos para el adecuado registro de las fechas para posteriores actualizaciones de documentos.</t>
  </si>
  <si>
    <t>Accion_1051</t>
  </si>
  <si>
    <t>1. Elaborar los informes trimestrales de indicadores por dependencia según los criterios de la guía de seguimiento.</t>
  </si>
  <si>
    <t>Reporte y seguimiento de indicadores de gestión</t>
  </si>
  <si>
    <t>Accion_1052</t>
  </si>
  <si>
    <t>2. Sensibilización de la nueva guía de seguimiento a la gestión versión 4.0.</t>
  </si>
  <si>
    <t>Accion_1053</t>
  </si>
  <si>
    <t>3. Control de las solicitudes de modificación de indicadores y/o metas y las respuestas y decisiones sobre éstas.</t>
  </si>
  <si>
    <t>Accion_1054</t>
  </si>
  <si>
    <t>Se procederá a realizar una revisión del tiempo mencionado para el inicio de obras que está en el Proyecto de Acuerdo y se realizarán los ajustes necesarios</t>
  </si>
  <si>
    <t>INCONSISTENCIA PLAZO INICIO OBRAS</t>
  </si>
  <si>
    <t>Accion_1055</t>
  </si>
  <si>
    <t>Se realizará la aclaración técnica de que predios serán exentos de cobro</t>
  </si>
  <si>
    <t>Revisar las exenciones de que trata el artículo 12</t>
  </si>
  <si>
    <t>Accion_1056</t>
  </si>
  <si>
    <t>Se recomendará al área técnica que los proyectos de obra a ser incluidos en los proyectos de Acuerdo de valorización cuenten con estudios y diseños actualizados</t>
  </si>
  <si>
    <t>Proyectos que como resultado de estudios y diseños generen Costos superiores al monto asignado</t>
  </si>
  <si>
    <t>Accion_1057</t>
  </si>
  <si>
    <t>Anulación de los casos donde no existe terminación y realizar soporte a sistemas para que sean descargados los procesos que ya tenían la actividad K8.</t>
  </si>
  <si>
    <t>Actualización 18 expedientes en estado activo pero con última actuación “PROCESO TERMINADO Y PARA ARCHIVO”</t>
  </si>
  <si>
    <t>Accion_1058</t>
  </si>
  <si>
    <t>Se realizará la verificación de los mencionados procesos, y las actuaciones procesales a que haya lugar.</t>
  </si>
  <si>
    <t>3.602 Certificados de Deuda emitidos en los años 2010, 2011 y 2012, respecto de los cuales se podría presumir su prescripción en la actual vigencia.</t>
  </si>
  <si>
    <t>Accion_1059</t>
  </si>
  <si>
    <t>Se realizará la actualización en el aplicativo valoricemos, con las respectivas actividades y así descargar el proceso para su correspondiente envío al archivo de la entidad.</t>
  </si>
  <si>
    <t>Expediente 756095, que continúa como responsable de su gestiónla ex-contratista María Isabel Lugo Pulecio</t>
  </si>
  <si>
    <t>Accion_1060</t>
  </si>
  <si>
    <t>Una jornada de capacitación en cuanto el manejo de la documentación y el archivo de documentos.</t>
  </si>
  <si>
    <t>Almacenamiento, la protección, la recuperación, de los registros</t>
  </si>
  <si>
    <t>Accion_1061</t>
  </si>
  <si>
    <t>Se trasladará y recomendará la atender la observación a la Subdireccion Técnica de Recursos Tecnológicos.</t>
  </si>
  <si>
    <t>En las tareas de la EDT registradas en el sistema ZIPA : Gestión de proyectos, no es claro la realización de pruebas de desempeño sobre el sistema de información Valoricemos.</t>
  </si>
  <si>
    <t>Accion_1062</t>
  </si>
  <si>
    <t>Se tendrá en cuenta la prescripción dentro de la matriz de riesgos del proceso, pero solo cuando dentro del expediente de cobro coactivo no se haya gestionado ninguna actividad procesal tendiente al cobro de la obligación.</t>
  </si>
  <si>
    <t>En la matriz de riesgo institucional a septiembre de 2017, no se contempla riesgo asociado a la contingencia que se pueda presentar prescripción de la acción de cobro</t>
  </si>
  <si>
    <t>Accion_1063</t>
  </si>
  <si>
    <t>Generar un memorando al líder funcional del proyecto de implementación del Subsistema de Gestión de Seguridad de la Información, solicitando la apertura del aplicativo CHIE para la revisión y actualización del inventarios de activos de información.</t>
  </si>
  <si>
    <t>Activos de información</t>
  </si>
  <si>
    <t>Accion_1064</t>
  </si>
  <si>
    <t>Solicitar a la STRT una capacitación a los gestores de información de la DTAV, STOP y STJEF, con el fin de recordar y actualizar los conocimientos sobre el tema</t>
  </si>
  <si>
    <t>Accion_1065</t>
  </si>
  <si>
    <t>Realizar la revisión y actualización del inventario de activos de información registrados en la DTAV, STOP y STJEF</t>
  </si>
  <si>
    <t>Accion_1066</t>
  </si>
  <si>
    <t>Solicitar mediante memorando a la Subdirección Técnica de Recursos Físicos un espacio adecuado para almacenar las cajas que no sean de uso frecuente en el proceso, así como los expedientes de cobro coactivo necesarios para la gestión.</t>
  </si>
  <si>
    <t>Inspección de puestos de trabajo</t>
  </si>
  <si>
    <t>Accion_1067</t>
  </si>
  <si>
    <t>Solicitar a la Subdirección de Recursos Humanos una socialización sobre el procedimiento Identificación de peligros, Evaluación, Valoración de Riesgos y determinación de los controles necesarios, con el fin de que los funcionarios y contratistas de a DTAV, STOP y STJEF, conozcan los riesgos de tener objetos que obstaculicen su espacio de trabajo</t>
  </si>
  <si>
    <t>Accion_1068</t>
  </si>
  <si>
    <t>Solicitar a la Dirección Técnica Administrativa y Financiera, la celeridad en los procesos de digitalización de los expedientes de la STJEF</t>
  </si>
  <si>
    <t>Accion_1069</t>
  </si>
  <si>
    <t>Realizar reuniones con los grupos de trabajo del proceso, para que comprendan la importancia de mantener sus espacios en orden y sin obstáculos</t>
  </si>
  <si>
    <t>Accion_1070</t>
  </si>
  <si>
    <t>Realizar revisiones periódicas de los sitios de trabajo, para que se encuentren libres de obstáculos</t>
  </si>
  <si>
    <t>Accion_1071</t>
  </si>
  <si>
    <t>Se trasladará la observación a la STRF mediante memorando y se hará la recomendación de implementar mas elementos de señalización de rutas de evacuación efectivas y señalización reflectiva para las escaleras</t>
  </si>
  <si>
    <t>Señalización</t>
  </si>
  <si>
    <t>Accion_1072</t>
  </si>
  <si>
    <t>Realizar un memorando dirigido a la STRF, donde se recomiende la inclusión de la cláusula ambiental en los contratos de bienes y servicios</t>
  </si>
  <si>
    <t>Incumplimiento Plan de Acción</t>
  </si>
  <si>
    <t>Accion_1073</t>
  </si>
  <si>
    <t>Realizar un formato de inspección visual de las instalaciones donde tenga punto de agua.</t>
  </si>
  <si>
    <t>Accion_1074</t>
  </si>
  <si>
    <t>1. Revisar y estructurar los formatos de auditoría interna y estandarizarlos como parte del SIG.</t>
  </si>
  <si>
    <t>Control de registros</t>
  </si>
  <si>
    <t>Accion_1075</t>
  </si>
  <si>
    <t>2. Realizar un diagnóstico aleatorio de acuerdo con los memorandos generados durante el último semestre, validando la correcta asignación de los expedientes.</t>
  </si>
  <si>
    <t>Accion_1076</t>
  </si>
  <si>
    <t>3. Realizar actualización del listado de expedientes del proceso y divulgarlos al personal, asegurando su adecuada asignación.</t>
  </si>
  <si>
    <t>Accion_1077</t>
  </si>
  <si>
    <t>4. Realizar verificación trimestral de los expedientes asignados, para garantizar que no sea recurrente la inadecuada asignación de los mismos.</t>
  </si>
  <si>
    <t>Accion_1078</t>
  </si>
  <si>
    <t>Revisar la pertinencia del mecanismo para designación de auditores, definido en el procedimiento PREC01 Evaluación independiente y auditorías internas, para asegurar que en la practica el procedimiento sea funcional y operativizado, para alcanzar el objetivo principal del ciclo de auditorías internas.</t>
  </si>
  <si>
    <t>Asignación de auditores internos</t>
  </si>
  <si>
    <t>Accion_1079</t>
  </si>
  <si>
    <t>1. Revisar y analizar los informes de Indicadores de Gestión generados por la OAP, realizando las observaciones correspondientes cuando sea necesario, de acuerdo con el desempeño del proceso.</t>
  </si>
  <si>
    <t>Acciones preventivas</t>
  </si>
  <si>
    <t>Accion_1080</t>
  </si>
  <si>
    <t>2. Atender las recomendaciones realizadas como resultado del desempeño de los indicadores de gestión y demás fuentes de información, como base para la documentación de acciones preventivas desarrolladas por el proceso.</t>
  </si>
  <si>
    <t>Accion_1081</t>
  </si>
  <si>
    <t>Diseñar una lista de chequeo donde se relacionen las auditorías realizadas durante 2017 y junto con la Oficina Asesora de Planeación se verificarán los informes emitidos por la Oficina de Control Interno, con el fin de identificar la necesidad de actualizar las dos matrices de riesgos de corrupción y gestión del procesos de gestión financiera</t>
  </si>
  <si>
    <t>No contemplar los resultados de los procesos auditores en la actualización de los Planes de Mejoramiento</t>
  </si>
  <si>
    <t>Accion_1082</t>
  </si>
  <si>
    <t>Cambiar el medio de conservación a carpeta y crear expediente virtual en el Sistema de Información ORFEO, e incluir todos los documentos pertinentes al Plan Estratégico de Seguridad Vial</t>
  </si>
  <si>
    <t>Accion_1083</t>
  </si>
  <si>
    <t>Documentar la planeación 2018 y la ejecución para: 1. El mantenimiento preventivo y correctivo para las sedes de la Entidad. 2. El mantenimiento preventivo y correctivo para el Parque Automotor de la Entidad</t>
  </si>
  <si>
    <t>Provisión de recursos</t>
  </si>
  <si>
    <t>Accion_1084</t>
  </si>
  <si>
    <t>Diseñar el plan de acción del Plan Estratégico de Seguridad Vial 2018-2019</t>
  </si>
  <si>
    <t>P.E.S.V.</t>
  </si>
  <si>
    <t>Accion_1085</t>
  </si>
  <si>
    <t>Establecer y diseñar las actividades correspondientes al Proceso de Recursos Físicos en el Plan Institucional de Seguridad y Salud en el Trabajo para la vigencia 2018</t>
  </si>
  <si>
    <t>Plan de acción SST</t>
  </si>
  <si>
    <t>Accion_1086</t>
  </si>
  <si>
    <t>Evidenciar el Plan de Mantenimiento preventivo y correctivo de vehículos diseñado para la vigencia 2017-2018, cargándolo al aplicativo CHIE</t>
  </si>
  <si>
    <t>Plan de mantenimiento</t>
  </si>
  <si>
    <t>Accion_1087</t>
  </si>
  <si>
    <t>Elaborar un plan de trabajo junto con la OAP para la revisión y actualización de los documentos asociados al Proceso de Recursos Físicos, y que se encuentran publicado en la Intranet de la Entidad</t>
  </si>
  <si>
    <t>Accion_1088</t>
  </si>
  <si>
    <t>Diseñar una herramienta en donde se relacione la información relevante de los procesos de contratación a cargo de la STRF, con la cual se pueda realizar un seguimiento y control a los mismos.</t>
  </si>
  <si>
    <t>Accion_1089</t>
  </si>
  <si>
    <t>Socialización a los integrantes de la DTP, para la sensibilización, ubicación y diligenciamiento adecuado del Formato FO-IDU-131 .</t>
  </si>
  <si>
    <t>Accion_1090</t>
  </si>
  <si>
    <t>Actualizar y/o ajustar el Procedimiento " PR-DP-096 Estructuración de Procesos Selectivos V 3", incluyendo la delegación al estructurador del proceso mediante memorando o correo electrónico por parte del Director Técnico del Área o el Coordinador de Estructuración. Sin embargo se debe ajustar el procedimiento para que en ausencia del coordinador de estructuración de planta se nombre mediante comunicación a un funcionario o un contratista de prestación de servicios.</t>
  </si>
  <si>
    <t>Accion_1091</t>
  </si>
  <si>
    <t>La DTP instruirá por medio de un correo electrónico a los supervisores de contratos, que los informes mensuales se deberán radicar completos, es decir con todos los componentes, en un solo radicado, atendiendo lo especificado en el Manual de Interventora vigente. En caso de radicaciones incompletas, el informe será rechazado.</t>
  </si>
  <si>
    <t>Manual de interventoría</t>
  </si>
  <si>
    <t>Accion_1092</t>
  </si>
  <si>
    <t>Cumplir con lo establecido en el Manual de Interventoría vigente del IDU, la interventoría debe cumplir su plan de calidad y verificar el cumplimiento del plan de calidad del consultor; así mismo, enviar al IDU una certificación firmada del cumplimiento anexo al informe mensual de interventoría. Todo lo anterior se implementará por medio de reuniones y / o comunicaciones dirigidas a los supervisores e interventores.</t>
  </si>
  <si>
    <t>Manual de Interventoría</t>
  </si>
  <si>
    <t>Accion_1093</t>
  </si>
  <si>
    <t>Revisar con la anticipación necesaria que no se venzan las fechas de las acciones a cumplir, de lo contrario establecer y comunicar a la OCI oportunamente las nuevas fechas de cumplimiento.</t>
  </si>
  <si>
    <t>Acciones correctivas</t>
  </si>
  <si>
    <t>Accion_1094</t>
  </si>
  <si>
    <t>Elaborar el cronograma de los procesos de selección a cargo del área de forma mensual para el 2018, teniendo en cuenta el tiempo requerido y recursos humanos para los factores que impactan en las fechas programadas y por tanto proyectar unos tiempos más amplios.</t>
  </si>
  <si>
    <t>Indicadores de gestión</t>
  </si>
  <si>
    <t>Accion_1095</t>
  </si>
  <si>
    <t>Definir estructura y contenido mínimo del informe de gestión basado en indicadores de gestión, incluir este direccionamiento en la guia de seguimiento a la gestión IDU GU-PE-018.</t>
  </si>
  <si>
    <t>Accion_1096</t>
  </si>
  <si>
    <t>Solicitar a la Oficina Asesora de Planeación el ajuste del documento.</t>
  </si>
  <si>
    <t>Ajuste al Instructivo -INGC03</t>
  </si>
  <si>
    <t>Diana Marcela Pinzon Rey - cdpinzon1</t>
  </si>
  <si>
    <t>Accion_1117</t>
  </si>
  <si>
    <t>Actualizar la Matriz de requisitos del Sistema Integrado de Gestión</t>
  </si>
  <si>
    <t>Matriz de requisitos del Sistema Integrado de Gestión</t>
  </si>
  <si>
    <t>Accion_1118</t>
  </si>
  <si>
    <t>1.- Oficiar a STRH para que se incluya en el PIC los temas del SGA y SGC</t>
  </si>
  <si>
    <t>Competencia, formación y toma de conciencia</t>
  </si>
  <si>
    <t>Accion_1119</t>
  </si>
  <si>
    <t>2.- Oficiar a la OAC para que se aumente la cobertura de divulgación de los temas de SST, SGA y SGC</t>
  </si>
  <si>
    <t>Accion_1120</t>
  </si>
  <si>
    <t>Organizar una mesa de trabajo entre SGGC, OAP, STRF y STRH para generar un Plan de trabajo que incluya, entre otras: 1. Cronograma de acciones de aplicación del programa de orden y aseo 2. Definir estrategia para interiorizar el programa de orden y aseo 3. Revisión de posibles acciones disciplinarias por inclumplimiento al programa de orden y aseo</t>
  </si>
  <si>
    <t>Inspección Puestos de trabajo</t>
  </si>
  <si>
    <t>Accion_1121</t>
  </si>
  <si>
    <t>1.- Verificar y establecer los puntos de control en el procedimiento.</t>
  </si>
  <si>
    <t>Control de Producto No Conforme</t>
  </si>
  <si>
    <t>Accion_1122</t>
  </si>
  <si>
    <t>2.- Solicitar la Divulgación del tema ante OAC</t>
  </si>
  <si>
    <t>Accion_1123</t>
  </si>
  <si>
    <t>Actualizar documentos de acuerdo con cronograma definido</t>
  </si>
  <si>
    <t>Accion_1124</t>
  </si>
  <si>
    <t>Control de Registros</t>
  </si>
  <si>
    <t>Accion_1125</t>
  </si>
  <si>
    <t>Generar planes de mejoramiento derivados de la revisión por la dirección realizada en noviembre</t>
  </si>
  <si>
    <t>Mejora Continua</t>
  </si>
  <si>
    <t>Accion_1126</t>
  </si>
  <si>
    <t>Realizar las actividades y tramites necesarios con el apoyo de los especialistas del área y la OAP, para derogar los procedimientos obsoletos de la DTP.</t>
  </si>
  <si>
    <t>Procedimientos desactualizados y obsoletos.</t>
  </si>
  <si>
    <t>Accion_1127</t>
  </si>
  <si>
    <t>Elaborar y formalizar los procedimientos necesarios y/o que se requieran para el proceso de Factibilidad de Proyectos.</t>
  </si>
  <si>
    <t>Accion_1128</t>
  </si>
  <si>
    <t>Solicitar sensibilización a la STRF (grupo de archivo) sobre la aplicabilidad de las tablas de Retención Documental por medio de la estructura de expedientes del proceso de factibilidad a todo el personal de la DTP.</t>
  </si>
  <si>
    <t>Archivo de documentos de productos del proceso en expedientes Orfeo que no corresponden</t>
  </si>
  <si>
    <t>Accion_1129</t>
  </si>
  <si>
    <t>Realizar reunión entre la DTP y la OAP para la sensibilización y reporte del Producto No Conforme aplicable al proceso.</t>
  </si>
  <si>
    <t>Incumplimiento en presentación de Informe de Producto No conforme</t>
  </si>
  <si>
    <t>Accion_1130</t>
  </si>
  <si>
    <t>Enviar a la OAP el informe de producto No Conforme de la vigencia 2017 conforme a lo establecido en las políticas de operación y en el numeral 1.1.6.11 del procedimiento PR AC 05 "Control del producto o servicio no conforme V3.0".</t>
  </si>
  <si>
    <t>Accion_1131</t>
  </si>
  <si>
    <t>Realizar una inspección visual de las instalaciones de la entidad.</t>
  </si>
  <si>
    <t>Accion_1132</t>
  </si>
  <si>
    <t>Realizar la verificación en almenos dos contratos de outsourcing firmados en la presente vigencia que contengan la cláusula ambiental.</t>
  </si>
  <si>
    <t>Accion_1133</t>
  </si>
  <si>
    <t>Realizar un estudio para determinar la pertinencia de la Resolución 12069 de 2014 y el término previsto en ella, en lo referente a la STRH, teniendo en cuenta que en la actualidad está la interfaz kactus - Stone, lo que permite que esté disponible desde el 1er día hábil del siguiente mes.</t>
  </si>
  <si>
    <t>Reporte pagos laborales a la STPC</t>
  </si>
  <si>
    <t>Accion_1134</t>
  </si>
  <si>
    <t>Solicitar a la STPC la actualización de la Resolución 12069 de 2014, dado que el procedimiento actual difiere del plasmado en la mencionada resolución.</t>
  </si>
  <si>
    <t>Reporte pago de incapacidades</t>
  </si>
  <si>
    <t>Accion_1135</t>
  </si>
  <si>
    <t>Dar respuesta a todas y cada una de las observaciones o inconsistencias que el el Ministerio de Hacienda y Crédito Público-MHCP emitió en el informe de inconsistencias a la información reportada en el primer semestre con fecha de corte del 30 de diciembre de 2016.</t>
  </si>
  <si>
    <t>Respuesta a Observaciones</t>
  </si>
  <si>
    <t>Accion_1136</t>
  </si>
  <si>
    <t>Impartir instrucción a los servidores para coordinar la forma como se entrega la documentación que debe remitirse a las historias laborales y el momento para hacerlo, así como la persona responsable de canalizarla.</t>
  </si>
  <si>
    <t>Historias laborales</t>
  </si>
  <si>
    <t>Accion_1137</t>
  </si>
  <si>
    <t>Realizar el seguimiento semestral al asistente de Kactus, e informar a los servidores que les falte información en el módulo de Biodata y hojas de vida su obligación de hacerlo.</t>
  </si>
  <si>
    <t>KACTUS</t>
  </si>
  <si>
    <t>Accion_1138</t>
  </si>
  <si>
    <t>Solicitar a la OAP la corrección del número de versión del instructivo que se encuentra publicado en la intranet.</t>
  </si>
  <si>
    <t>Accion_1139</t>
  </si>
  <si>
    <t>Verificar la razón por la cual se incluye esta fecha dado que puede correspornde a la creación del Instituto de Valorización (Hoy IDU) y aclrar la información del acto administrativo de creación del IDU, en la respuesta al reporte de inconsistencias de la información actualizada y enviada al FONCEP y el MHCP.</t>
  </si>
  <si>
    <t>Info desactualizada FONCEP</t>
  </si>
  <si>
    <t>Accion_1140</t>
  </si>
  <si>
    <t>Formalizar el formato de Resumen Presupuestal de Nómina.</t>
  </si>
  <si>
    <t>Diferencias en formato utilizado - no formalizado</t>
  </si>
  <si>
    <t>Accion_1141</t>
  </si>
  <si>
    <t>Solicitar mediante memorando dirigido a a los jefes sobre el impacto de las capacitaciones realizadas en la vigencia 2016, de tal manera que se pueda evidenciar la aplicación los conceptos y herramientas adquiridas en las capacitaciones realizadas a los servidores.</t>
  </si>
  <si>
    <t>Resultado de Capacitaciones</t>
  </si>
  <si>
    <t>Accion_1142</t>
  </si>
  <si>
    <t>Una vez realizados y radicados los estudios previos ante la DTPS, conformar en conjunto mesas de trabajo de tal manera que se puedan realizar los ajustes en el menor tiempo posible y así evitar demoras en el proceso.</t>
  </si>
  <si>
    <t>Inicio PIC</t>
  </si>
  <si>
    <t>Accion_1143</t>
  </si>
  <si>
    <t>Recordar a los servidores púiblicos su obligación de actualizar la Declaración Juramentada de Bienes y Rentas.</t>
  </si>
  <si>
    <t>Presentación de Declaración Juramentada de Bienes y Rentas</t>
  </si>
  <si>
    <t>Accion_1144</t>
  </si>
  <si>
    <t>Enviar a la historia laboral el documento original a la historia laboral correspondiente</t>
  </si>
  <si>
    <t>Acuerdos de Gestión</t>
  </si>
  <si>
    <t>Accion_1145</t>
  </si>
  <si>
    <t>Definir y documentar buenas practicas en el ejercicio del Rol Asesor de los profesionales SIG de la OAP</t>
  </si>
  <si>
    <t>Seguimiento y medición de los procesos</t>
  </si>
  <si>
    <t>Accion_1146</t>
  </si>
  <si>
    <t>Realizar revisiones aleatorias a las historias laborales para verificar que estén completas.</t>
  </si>
  <si>
    <t>Eficacia Acciones</t>
  </si>
  <si>
    <t>Accion_1147</t>
  </si>
  <si>
    <t>Actualizar, registrar o evaluar la pertinencia de los formatos FO-CO-01, FO-GG-210/211/212/213/215</t>
  </si>
  <si>
    <t>Ruta de acceso al SIGI</t>
  </si>
  <si>
    <t>Accion_1148</t>
  </si>
  <si>
    <t>Realizar las capacitaciones requeridas para que todos los servidores públicos y/o particulares que intervienen en el proceso, interioricen la ruta de acceso y ubicación del Sistema Integrado de Gestión IDU - SIGI y las directrices de los subsistemas de Calidad, Ambiental, Seguridad de la Información y Seguridad - Salud en el Trabajo.</t>
  </si>
  <si>
    <t>Documentación Desactualizada</t>
  </si>
  <si>
    <t>Accion_1149</t>
  </si>
  <si>
    <t>Efectuar semestralmente una encuesta de satisfacción a los funcionarios y contratistas del IDU, sobre los servicios prestados por la OAC</t>
  </si>
  <si>
    <t>Uso de Formatos</t>
  </si>
  <si>
    <t>Accion_1150</t>
  </si>
  <si>
    <t>Actualizar los Los procedimientos PRC-026 “Medios De omunicación” y PRC-027 “Canales De formación” se encuentran desactualizados, al igual que la matriz de Riesgos del Proceso</t>
  </si>
  <si>
    <t>Incumpliendo lo establecido en el numeral 8.2.3</t>
  </si>
  <si>
    <t>Accion_1151</t>
  </si>
  <si>
    <t>Caracterizar un indicador de gestión para la vigencia 2018, el cual es el siguiente: "Cumplimiento de los términos legales en cada una de las etapas procesales, concretamente en las etapas de indagación, investigación y juicio de los procesos disciplinarios aperturados a partir de 2018".</t>
  </si>
  <si>
    <t>Seguimiento y medición del proceso</t>
  </si>
  <si>
    <t>Accion_1152</t>
  </si>
  <si>
    <t>Gestionar la contratación de contratistas y vinculación de planta.</t>
  </si>
  <si>
    <t>Recurso Humano</t>
  </si>
  <si>
    <t>Accion_1153</t>
  </si>
  <si>
    <t>Diseñar un cronograma de actividades que cumpla con la información enunciada en la caracterización en relación a destinatarios, temas y estrategias para el desarrollo de la labor preventiva, que se ejecutará en el 2018</t>
  </si>
  <si>
    <t>Accion_1154</t>
  </si>
  <si>
    <t>Se efectuó una reunión con la jefe de la OCD donde se verificó e informó a la líder, que efectivamente si se lleva control sobre la información critica y sensible generada por los funcionarios y contratistas que se desvinculan de la OCD</t>
  </si>
  <si>
    <t>Accion_1155</t>
  </si>
  <si>
    <t>Respecto a los activos de información de la OCD se efectuará una actualización de dichos activos en el aplicativo correspondiente, de acuerdo con los lineamientos y cronograma que establezca el líder del proceso</t>
  </si>
  <si>
    <t>Accion_1156</t>
  </si>
  <si>
    <t>Revisar el marco normativo aplicable al proceso de Gestión Predial y remitirlo a la SGJ, responsable de la publicación y actualización del normograma</t>
  </si>
  <si>
    <t>Normograma del proceso</t>
  </si>
  <si>
    <t>Accion_1157</t>
  </si>
  <si>
    <t>Actualizar el manual de administración del riesgo.</t>
  </si>
  <si>
    <t>Acciones para tratar riesgos y oportunidades</t>
  </si>
  <si>
    <t>Accion_1158</t>
  </si>
  <si>
    <t>Realizar dos (2) campañas de divulgación sobre la declaración de aplicabilidad del SGSI</t>
  </si>
  <si>
    <t>Accion_1159</t>
  </si>
  <si>
    <t>Actualizar el procedimiento PR-TI-16 Gestión de la Capacidad y Disponibilidad, para hacer la inclusión de las consolas de monitoreo.</t>
  </si>
  <si>
    <t>Gestión de capacidad y disponibilidad</t>
  </si>
  <si>
    <t>Accion_1160</t>
  </si>
  <si>
    <t>Divulgar el nuevo procedimiento, el formato asociado y su objetivo final</t>
  </si>
  <si>
    <t>Accion_1161</t>
  </si>
  <si>
    <t>Divulgar el nuevo procedimiento de desarrollo de soluciones de TI y los controles asociados</t>
  </si>
  <si>
    <t>Declaración de aplicabilidad</t>
  </si>
  <si>
    <t>Accion_1162</t>
  </si>
  <si>
    <t>Prueba de aceptación de sistemas</t>
  </si>
  <si>
    <t>Accion_1163</t>
  </si>
  <si>
    <t>Fortalecer la estrategia de comunicaciones relacionada con el SGSI.</t>
  </si>
  <si>
    <t>Acuerdo de confidencialidad con terceros</t>
  </si>
  <si>
    <t>Accion_1164</t>
  </si>
  <si>
    <t>Elaborar y gestionar la divulgación de una cartilla digital sobre las responsabilidades de la Gente IDU ante el SGSI</t>
  </si>
  <si>
    <t>Accion_1165</t>
  </si>
  <si>
    <t>Solicitar al líder del SIG que se evalué la pertinencia de publicar los documentos propios de los subsistemas de gestión como el SGSI, con códigos transversales que se entiendan como de propiedad y uso de toda la Gente IDU.</t>
  </si>
  <si>
    <t>Accion_1166</t>
  </si>
  <si>
    <t>Ajustar el procedimiento PR-TI-13 Gestión de Activos de Información en cuanto a la periodicidad de la actualización del inventario y el mecanismo de publicación del reporte.</t>
  </si>
  <si>
    <t>Gestión de Activos de Información</t>
  </si>
  <si>
    <t>Accion_1167</t>
  </si>
  <si>
    <t>Realizar al menos una sesión de sensibilización a los gestores de activos organizacionales, previa a la actualización del inventario.</t>
  </si>
  <si>
    <t>Accion_1168</t>
  </si>
  <si>
    <t>Realizar una (1) campaña de divulgación sobre la importancia del inventario de activos organizacionales.</t>
  </si>
  <si>
    <t>Accion_1169</t>
  </si>
  <si>
    <t>Realizar una (1) campaña de divulgación sobre la importancia del correcto uso de las carpetas compartidas.</t>
  </si>
  <si>
    <t>Respaldo de la información</t>
  </si>
  <si>
    <t>Accion_1170</t>
  </si>
  <si>
    <t>Informar a los propietarios de los sistemas de información, la periodicidad y tipología de las copias de seguridad que se realizan.</t>
  </si>
  <si>
    <t>Accion_1171</t>
  </si>
  <si>
    <t>Incluir la política dentro del procedimiento de Gestión de cobro coactivo, describiendo en ella que los términos y tiempos son los establecidos en la ley correspondiente.</t>
  </si>
  <si>
    <t>Política de operación</t>
  </si>
  <si>
    <t>Por Aprobar</t>
  </si>
  <si>
    <t>Accion_1172</t>
  </si>
  <si>
    <t>Realizar actualización de procedimientos</t>
  </si>
  <si>
    <t>IMPLEMENTAR MECANISMOS EFECTIVOS DE CONTROL QUE ASEGUREN LA PUBLICACIÓN OPORTUNA</t>
  </si>
  <si>
    <t>Accion_1173</t>
  </si>
  <si>
    <t>Reforzar las jornadas de capacitación que se llevan a cabo en la DTPS</t>
  </si>
  <si>
    <t>INTERIORIZAR EN LA DTPS, EL CONTENIDO DE LOS PROCEMIENTOS</t>
  </si>
  <si>
    <t>Accion_1174</t>
  </si>
  <si>
    <t>Contar personal profesional y técnico para actividades administrativas</t>
  </si>
  <si>
    <t>FORMULAR Y EJECUTAR PLAN, TENDIENTE A ACTUALIZAR LAS PUBLICACIONES CAV</t>
  </si>
  <si>
    <t>Accion_1175</t>
  </si>
  <si>
    <t>IMPLEMENTAR MECANISMOS EFECTIVOS DE CONTROL QUE ASEGUREN LA PUBLICACION COMPLETA DE LOS DOCUMENTOS PRE CONTRACTUALES EN LOS PORTALES DE CONTRATACION (SECOP Y CAV)</t>
  </si>
  <si>
    <t>Accion_1176</t>
  </si>
  <si>
    <t>Realizar una jornada de capacitación en la cual se explique a los funcionarios y/o contratistas que realizan la revisión de las garantías en la DTGC, cada uno de los módulos del SIAC en el cual se debe registrar la información correspondiente a las pólizas.</t>
  </si>
  <si>
    <t>Desconocimiento de los diferentes módulos del SIAC</t>
  </si>
  <si>
    <t>Accion_1177</t>
  </si>
  <si>
    <t>Rerforzar las jornadas de lecciones aprendidas en la elaboración de estudios previos</t>
  </si>
  <si>
    <t>SOCIALIZAR AL INTERIOR DE LA SGGC, LOS PROCEDIMIENTOS ESTABLECIDOS PARA EL TRÁMITE DE LOS PROCESOS DE SELECCIÓN</t>
  </si>
  <si>
    <t>Accion_1178</t>
  </si>
  <si>
    <t>REALIZAR JORNADAS DE REINDUCCION EN AL DTPS</t>
  </si>
  <si>
    <t>Accion_1179</t>
  </si>
  <si>
    <t>Actualizar la matriz de riesgos de gestión R.GC.03</t>
  </si>
  <si>
    <t>AMPLIAR LA DE DESCRIPCION DEL RIESGO DE GESTION R.GC.03</t>
  </si>
  <si>
    <t>Accion_1180</t>
  </si>
  <si>
    <t>Ajustar la Redacción de la minuta en cuanto los términos de suscripción del acta de inicio.</t>
  </si>
  <si>
    <t>Precisar la redacción de la minuta contractual, particularmente en lo que se refiere a la suscripción del acta de inicio</t>
  </si>
  <si>
    <t>Accion_1181</t>
  </si>
  <si>
    <t>Modificar la Resolución No.63602 de 2015</t>
  </si>
  <si>
    <t>Accion_1182</t>
  </si>
  <si>
    <t>Publicar en la intranet de la entidad la Circular No.5 de 2017</t>
  </si>
  <si>
    <t>Accion_1183</t>
  </si>
  <si>
    <t>Elaborar las actas de reunión de la Mesa de Gobierno ZIPA</t>
  </si>
  <si>
    <t>Accion_1184</t>
  </si>
  <si>
    <t>Realizar charlas dirigidas al personal de servicios generales y de las personas de la Entidad, sobre gestión ambiental junto al correcto manejo de residuos que se debe depositar en los puntos ecológicos</t>
  </si>
  <si>
    <t>Clasificación de los residuos sólidos</t>
  </si>
  <si>
    <t>Accion_1185</t>
  </si>
  <si>
    <t>Cambiar los rótulos de los puntos ecológicos por unos más claros y llamativos</t>
  </si>
  <si>
    <t>Accion_1186</t>
  </si>
  <si>
    <t>Elaborar formato por parte de la interventoría para contar con la trazabilidad de la gestión del manejo del manejo de los residuos de construcción y demolición más susceptibles de aprovechamiento contaminados con residuos peligrosos</t>
  </si>
  <si>
    <t>Residuos peligrosos</t>
  </si>
  <si>
    <t>Accion_1187</t>
  </si>
  <si>
    <t>Ajustar el formato 12 plantilla de escombros incluyendo las casillas tipología del RCO transportado (Aprovechable y no aprovechable), nombre de la empresa que transporta, sitio de disposición final, se cambia nombre y codificación del formato por FOAC55 Plantilla control de disposición de residuos de construcción y demolición</t>
  </si>
  <si>
    <t>Accion_1188</t>
  </si>
  <si>
    <t>Requerir a la Interventoría mediante comunicación escrita solictando el cumplimiento de sus obligaciones a fin de que remita las polizas de acuerdo a lo requerido en la clausula DECIMO QUINTA GARANTIAS establecida en las minuta del contrato de Interventoría.</t>
  </si>
  <si>
    <t>DEMORA EN LA SUSCRIPCIÓN ACTA DE INICIO</t>
  </si>
  <si>
    <t>Henry Yezid Diaztagle Espitia - chdiazta1</t>
  </si>
  <si>
    <t>Accion_1189</t>
  </si>
  <si>
    <t>Remitir Memorando a la DTGC solicitando realizar la prorroga con el fin de ejecutar los recursos inicialmente contratados.</t>
  </si>
  <si>
    <t>ALCANCE DEL CONTRATO</t>
  </si>
  <si>
    <t>Accion_1190</t>
  </si>
  <si>
    <t>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t>
  </si>
  <si>
    <t>Accion_1191</t>
  </si>
  <si>
    <t>ATRASOS FÍSICOS Y FINANCIEROS DEL CONTRATO DE OBRA</t>
  </si>
  <si>
    <t>Accion_1192</t>
  </si>
  <si>
    <t>PRESENTACIÓN Y CONTENIDO INFORMES SEMANALES Y MENSUALES DE INTERVENTORIA</t>
  </si>
  <si>
    <t>Accion_1193</t>
  </si>
  <si>
    <t>H1. Caracterización desactualizada frente a la operación actual del proceso, en la actividad crítica “Planear los proyectos de infraestructura”</t>
  </si>
  <si>
    <t>Accion_1194</t>
  </si>
  <si>
    <t>Formular una solicitud al líder del proceso de Gestión Contractual, los lineamientos relacionados con la aprobación de los Ítem no previstos de los contratos.</t>
  </si>
  <si>
    <t>H2. Vacío normativo de autorregulación interna en lo relacionados con la suscripción y aprobación de "ÍTEMS NO PREVISTOS",</t>
  </si>
  <si>
    <t>Accion_1195</t>
  </si>
  <si>
    <t>Solicitar al líder del proceso de gestión contractual, que se definan claramente los roles y exigencias en la iniciación de los contratos mixtos en cuanto a los tiempos de presentación y revisión de los documentos previos al inicio.</t>
  </si>
  <si>
    <t>H3. Indefinición del plazo para suscribir Acta de Inicio</t>
  </si>
  <si>
    <t>Accion_1196</t>
  </si>
  <si>
    <t>Implementar un formato de acta de cambio de etapa entre las de consultoría y la etapa de construcción en la cual se verifique la entrega de los productos entregados y aprobados en la etapa de Diseño.</t>
  </si>
  <si>
    <t>H4. Incumplimientos y problemáticas en el control del insumo Estudios y Diseños aprobados por la interventoría y otros.</t>
  </si>
  <si>
    <t>Accion_1197</t>
  </si>
  <si>
    <t>Realizar el seguimiento periódico a los contratos en ejecución que permita establecer los compromisos de gestión para evitar reprogramaciones en el PAC.</t>
  </si>
  <si>
    <t>H5. Debilidad en el control del Programa Anual de Caja.</t>
  </si>
  <si>
    <t>Accion_1198</t>
  </si>
  <si>
    <t>Programar PAC con acta firmada para tener mayor seguridad en cuanto a la Ejecución del PAC.</t>
  </si>
  <si>
    <t>Accion_1199</t>
  </si>
  <si>
    <t>Establecer las directrices y contenido mínimo para la presentación de los informes mensuales de los contratos</t>
  </si>
  <si>
    <t>H6. Debilidades en la presentación de informes mensuales de Interventoría, Ambientales, SISO y Sociales</t>
  </si>
  <si>
    <t>Accion_1200</t>
  </si>
  <si>
    <t>Realizar reuniones con las Interventorías de los contratos en ejecución de obra con el fin de evitar observaciones repetitivas en los informes.</t>
  </si>
  <si>
    <t>Accion_1201</t>
  </si>
  <si>
    <t>Revisar, evaluar y socializar en reunión las rutas criticas y eventos que puedan causar dilaciones en los tiempos del contratos con el fin de mitigarlos</t>
  </si>
  <si>
    <t>H7. Incumplimientos en el cronograma de obra</t>
  </si>
  <si>
    <t>Accion_1202</t>
  </si>
  <si>
    <t>Realizar el seguimiento periódico a los contratos en ejecución que permita establecer los compromisos de gestión para evitar los inconvenientes presentados en la ejecución de los contratos</t>
  </si>
  <si>
    <t>Accion_1203</t>
  </si>
  <si>
    <t>Verificar previo al inicio de las actividades de obra los permisos pertinentes en la lista de chequeo o formato de cambio de etapa.</t>
  </si>
  <si>
    <t>Accion_1204</t>
  </si>
  <si>
    <t>Realizar solicitud a los profesionales de apoyo y/o a las interventorías para que revisen y tengan en cuenta todos los lineamientos establecidos en el Manual de interventoría en los temas relacionados con el informe de Anticipo.</t>
  </si>
  <si>
    <t>H8. Problemáticas en la gestión de control y documentación del Informe de manejo del anticipo</t>
  </si>
  <si>
    <t>Accion_1205</t>
  </si>
  <si>
    <t>Enviar a las Áreas que planean los proyectos en el IDU, la disponibilidad total de los predios al inicio de las obras toda vez que cualquier dilación en la entrega de los predios puede generar futuras reclamaciones.</t>
  </si>
  <si>
    <t>H9. Problemáticas en la disponibilidad del insumo 3.1. Predios adquiridos para la obra</t>
  </si>
  <si>
    <t>Accion_1206</t>
  </si>
  <si>
    <t>Realizar el seguimiento periódico a los contratos en ejecución que permita establecer los compromisos de gestión para evitar reprocesos e inconvenientes de calidad en la obras.</t>
  </si>
  <si>
    <t>H10. Incumplimientos y/o problemáticas en aspectos como calidad, especificaciones, procesos constructivos</t>
  </si>
  <si>
    <t>Accion_1207</t>
  </si>
  <si>
    <t>Solicitar a la Dependencia encargada una capacitación para el correcto uso de las tablas de retención con el fin de incluir en los expedientes de los contratos cada uno de los documentos correspondientes debidamente clasificados.</t>
  </si>
  <si>
    <t>H11 Debilidades en la gestión de expedientes en Orfeo</t>
  </si>
  <si>
    <t>Accion_1208</t>
  </si>
  <si>
    <t>Solicitar a la Dependencia encargada la modificación de las tablas de retención de las Subdirecciones Técnicas, con el fin de que se pueda incluir todos los campos requeridos, como actas técnicas, Financieras y legales.</t>
  </si>
  <si>
    <t>Accion_1209</t>
  </si>
  <si>
    <t>Enviar a la DTP las lecciones aprendidas de los contratos recientemente terminados.</t>
  </si>
  <si>
    <t>H12. 60% de los contratos evaluados presentaron adiciones, lo que evidencia debilidades en la fase de planeación y/o estructuración de los proyectos</t>
  </si>
  <si>
    <t>Accion_1210</t>
  </si>
  <si>
    <t>Socializar y Revisar minuciosamente las causas que originan los Ítems no previstos</t>
  </si>
  <si>
    <t>H13. 80% de los contratos evaluados tuvieron o han tenido inclusión de ítems no previstos</t>
  </si>
  <si>
    <t>Accion_1211</t>
  </si>
  <si>
    <t>Realizar el seguimiento periódico a los contratos en ejecución que permita establecer los inconvenientes y las acciones a realizar para la revisión de los ITEMS no previstos en los contratos.</t>
  </si>
  <si>
    <t>Accion_1212</t>
  </si>
  <si>
    <t>Realizar el seguimiento periódico a los contratos en ejecución que permita establecer los compromisos de gestión para evitar los inconvenientes presentados en la ejecución de los contratos y cumplir con las metas físicas establecidas y terminación oportuna de los mismos</t>
  </si>
  <si>
    <t>H14. Baja ejecución del plan de acción de indicadores</t>
  </si>
  <si>
    <t>Accion_1213</t>
  </si>
  <si>
    <t>Realizar el seguimiento periódico al estado de las liquidaciones de los contratos para que se pueda cumplir con las metas establecidas en la caracterización de indicadores.</t>
  </si>
  <si>
    <t>Accion_1214</t>
  </si>
  <si>
    <t>Verificar y adoptar las medidas de mitigación y prevención de los riesgos identificados</t>
  </si>
  <si>
    <t>H15. Se identificaron riesgos materializados</t>
  </si>
  <si>
    <t>Accion_1215</t>
  </si>
  <si>
    <t>Realizar la solicitud para incluir los activos del convenio en la contabilidad del IDU.</t>
  </si>
  <si>
    <t>H16. Bienes públicos que no se registran en la contabilidad</t>
  </si>
  <si>
    <t>Accion_1216</t>
  </si>
  <si>
    <t>Verificar la inclusión de activos en la contabilidad del IDU</t>
  </si>
  <si>
    <t>Accion_1217</t>
  </si>
  <si>
    <t>A partir de la realización de la auditoria, se incluira los ajustes de valores por IPC en las minutas de prorrogas del contrato 1706 de 2015</t>
  </si>
  <si>
    <t>No se encontro evidencia del pago oportuno del reajuste de la tarifa del contrato de parqueaderos.</t>
  </si>
  <si>
    <t>Accion_1218</t>
  </si>
  <si>
    <t>Se realizara la revisión y actualización del instructivo para la "Supervisión de contratos de concesión de parqueaderos" incluyendo lo relacionado con los registros de las actividades descritas en el hallazgo.</t>
  </si>
  <si>
    <t>No se evidencia el registro de actividades realizadas en las visitas a lo parqueaderos</t>
  </si>
  <si>
    <t>Accion_1219</t>
  </si>
  <si>
    <t>se realizara la revisión y actualización del instructivo para la "Supervisión de contratos de concesión de parqueaderos"</t>
  </si>
  <si>
    <t>No se tenia en funcionamniento el modulo de administración de parqueaderos SAI</t>
  </si>
  <si>
    <t>Accion_1220</t>
  </si>
  <si>
    <t>1. Coordinar la Actualización del Diagnóstico de los subsistemas de SST y SGS</t>
  </si>
  <si>
    <t>Certificación para los subsistemas de SST y seguridad de la información</t>
  </si>
  <si>
    <t>Accion_1221</t>
  </si>
  <si>
    <t>2. Solicitar cotización de la preauditoria y auditoria a un organismo certificador</t>
  </si>
  <si>
    <t>Accion_1222</t>
  </si>
  <si>
    <t>1. Análisis Estadístico de los informes de satisfacción en puntos IDU desagregado por proyecto</t>
  </si>
  <si>
    <t>PQRS puntos CREA</t>
  </si>
  <si>
    <t>Accion_1223</t>
  </si>
  <si>
    <t>2. Derivado de las causas construir un plan de acción e identificar recursos requeridos.</t>
  </si>
  <si>
    <t>Accion_1224</t>
  </si>
  <si>
    <t>Implementar por parte de DTDP el sistema Bachué en la atención ciudadana</t>
  </si>
  <si>
    <t>Información de atención a los ciudadanos en aplicativo Bachué.</t>
  </si>
  <si>
    <t>Accion_1225</t>
  </si>
  <si>
    <t>Oficiar desde la OTC a la STRT la solicitud de mejoras al sistema ORFEO con el fin de disminuir la cantidad de requerimientos con respuesta extemporánea por errores del sistema</t>
  </si>
  <si>
    <t>Respuesta oportuna a requerimientos ciudadanos</t>
  </si>
  <si>
    <t>Origen</t>
  </si>
  <si>
    <t>Gestión</t>
  </si>
  <si>
    <t>INSTITUTO DE DESARROLLO URBANO</t>
  </si>
  <si>
    <t>OFICINA DE CONTROL INTERNO</t>
  </si>
  <si>
    <t>EVALUACIÓN PLAN DE MEJORAMIENTO INTERNOS</t>
  </si>
  <si>
    <t>ÁREA</t>
  </si>
  <si>
    <t>Propuestas</t>
  </si>
  <si>
    <t>Cumplidas</t>
  </si>
  <si>
    <t>No Cumplidas</t>
  </si>
  <si>
    <t>% Cumplimiento</t>
  </si>
  <si>
    <t>En Ejecución</t>
  </si>
  <si>
    <t>% Avance Plan</t>
  </si>
  <si>
    <t>Total General</t>
  </si>
  <si>
    <t>(Todas)</t>
  </si>
  <si>
    <t>Etiquetas de fila</t>
  </si>
  <si>
    <t>Total general</t>
  </si>
  <si>
    <t>Etiquetas de columna</t>
  </si>
  <si>
    <t>Cuenta de Código Acción </t>
  </si>
  <si>
    <t>(Varios elementos)</t>
  </si>
  <si>
    <t>Gloria Patricia Castano Echeverry - pgcastan1</t>
  </si>
  <si>
    <t>Isauro Cabrera Vega - picabrer1</t>
  </si>
  <si>
    <t>Paula Tatiana Arenas Gonzalez - pparenas1</t>
  </si>
  <si>
    <t>Hugo Alejandro Morales Montana - phmorale1</t>
  </si>
  <si>
    <t>Jorge Mauricio Reyes Velandia - pjreyesv1</t>
  </si>
  <si>
    <t>Rafael Eduardo Abuchaibe Lopez - prabucha1</t>
  </si>
  <si>
    <t>Jose Fernando Suarez Venegas - pjsuarez3</t>
  </si>
  <si>
    <t>Ismael Martinez Guerrero - pimartin1</t>
  </si>
  <si>
    <t>Carlos Francisco Ramirez Cardenas - pcramire1</t>
  </si>
  <si>
    <t>Gustavo Montano Rodriguez - pgmontan1</t>
  </si>
  <si>
    <t>Juan Carlos Abreo Beltran - pjabreob1</t>
  </si>
  <si>
    <t>Gloria Nancy Saenz Ruiz - pgsaenzr1</t>
  </si>
  <si>
    <t>Erika Andrea Prieto Perez - ceprieto1</t>
  </si>
  <si>
    <t>Victor Javier Sanchez Melo - pvsanche1</t>
  </si>
  <si>
    <t>Piedad Nieto Pabon - cpnietop1</t>
  </si>
  <si>
    <t>Accion_1226</t>
  </si>
  <si>
    <t>Elaborar y cumplir el plan de actualización documental del proceso para la vigencia 2018.</t>
  </si>
  <si>
    <t>Actualización documental proceso</t>
  </si>
  <si>
    <t>Accion_1227</t>
  </si>
  <si>
    <t>Solicitar la reclasificación del indicador 12510, pasando del proceso de Gestión Integral de Proyectos al proceso de Gestión Social y Participación Ciudadana.</t>
  </si>
  <si>
    <t>Ajuste de Indicadores</t>
  </si>
  <si>
    <t>Accion_1228</t>
  </si>
  <si>
    <t>Realizar una validación previa a la expedición de los indicadores de gestión del proceso.</t>
  </si>
  <si>
    <t>Accion_1229</t>
  </si>
  <si>
    <t>Actualizar la Caracterización del proceso y la Guía de Seguimiento</t>
  </si>
  <si>
    <t>Ajustar Caracterización</t>
  </si>
  <si>
    <t>Accion_1230</t>
  </si>
  <si>
    <t>Requerir al contratista mediante comunicación escrita solicitando el cumplimiento de sus obligaciones a fin de que remita las pólizas de acuerdo a lo requerido en la clausula VIGESIMO SEGUNDA. GARANTIAS establecida en las minuta del contrato de obra.</t>
  </si>
  <si>
    <t>Accion_1231</t>
  </si>
  <si>
    <t>" 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sancionatorios a que haya lugar."</t>
  </si>
  <si>
    <t>DEMORA APROBACIÓN INFORMES SEMANALES Y MENSUALES DE INTERVENTORIA</t>
  </si>
  <si>
    <t>Accion_1232</t>
  </si>
  <si>
    <t>Requerir a la Interventoría exigiendo el cumplimiento de sus obligaciones contractuales a fin de que el contratista implemente las acciones correctivas y cumpla con las exigencias de los PMT aprobados por SDM en los frentes de obra, así como con lo establecido en el manual único de control y seguimiento ambiental y de SST del IDU.</t>
  </si>
  <si>
    <t>SITUACIONES DE OBRA QUE DEBEN SER CORREGIDAS (ASPECTOS TÉCNICOS, AMBIENTALES Y SOCIALES)</t>
  </si>
  <si>
    <t>Accion_1233</t>
  </si>
  <si>
    <t>Campaña de divulgación Manual de Derechos de petición expedido en diciembre de 2017</t>
  </si>
  <si>
    <t>Implementar acciones correctivas y preventivas para disminuir las respuestas extemporáneas y vencidas a los derechos de petición.</t>
  </si>
  <si>
    <t>Accion_1234</t>
  </si>
  <si>
    <t>Continuar con sensibilización a traves de correos del defensor del ciudadano socializando resultados trimestrales del indicador de respuestas en terminos por áreas IDU.</t>
  </si>
  <si>
    <t>Claudia Maria Maje Gaviria - pcmajega1</t>
  </si>
  <si>
    <t>Accion_1235</t>
  </si>
  <si>
    <t>Establecer un control en el aplicativo Orfeo para que no permita descargar las peticiones, sino con el radicado definitivo</t>
  </si>
  <si>
    <t>Accion_1236</t>
  </si>
  <si>
    <t>Con el acompañamiento de la Oficina Asesora de Planeación efectuar mesas de trabajo entre la Subdirección Técnica de Tesorería y Recaudo y la Subdirección Técnica de Presupuesto y Contabilidad tendientes a llevar a cabo la actualización del documento el documento GU-GF-01 GUIA” PAGO A TERCEROS” V. 7_0 del 04 de abril de 2012</t>
  </si>
  <si>
    <t>Oportunidad mejora Guía Pago a Terceros</t>
  </si>
  <si>
    <t>Hernan Dario Diaz Carrion - phdiazca1</t>
  </si>
  <si>
    <t>Accion_1237</t>
  </si>
  <si>
    <t>Evaluar conjuntamente entre la Subdirección de Tesorería y Recaudo y la Subdirección Técnica de Presupuesto y Contabilidad la necesidad de elaborar una conciliacion del numero de ordenes de pago tramitadas, teniendo en cuenta que el desarrollo del tramite de las mismas en cada una de las areas es diferente.</t>
  </si>
  <si>
    <t>Conciliación numero OP generadas entre STTR Y STPC</t>
  </si>
  <si>
    <t>Accion_1238</t>
  </si>
  <si>
    <t>Memorando a STMSV, STMST para que los supervisores de apoyo envíen copia a DTM de los memos a DTGC con la solicitud de publicación en SECOP, dentro de los tiempos establecidos</t>
  </si>
  <si>
    <t>PUBLICACION EXTEMPORANEA DE DOCUMENTOS CONTRACTUALES EN LOS PORTALES DE CONTRATACION</t>
  </si>
  <si>
    <t>Accion_1239</t>
  </si>
  <si>
    <t>Designar a un Profesional de la DTM la responsabilidad de verificar la publicación de documentos en el tiempo establecido.</t>
  </si>
  <si>
    <t>Accion_1240</t>
  </si>
  <si>
    <t>Memorando a STMSV, STMST solicitando enviar memorandos mensuales a la DTGC con la relación de los oficios de aprobación de los informes mensuales de interventoría y a su vez informarlo a la DTM para su seguimiento y control.</t>
  </si>
  <si>
    <t>AUSENCIA DE PUBLICACIÓN DE EVIDENCIAS DE EJECUCIÓN CONTRACTUAL</t>
  </si>
  <si>
    <t>Accion_1241</t>
  </si>
  <si>
    <t>Accion_1242</t>
  </si>
  <si>
    <t>Memorando a la DTGC para que en adelante realice también la publicación en el CAV.</t>
  </si>
  <si>
    <t>PUBLICACIONES EN CONTRATACION A LA VISTA CAV - ACUERDO 522 DE 2013</t>
  </si>
  <si>
    <t>Accion_1243</t>
  </si>
  <si>
    <t>Integrar las actividades propuestas en el cronograma del Programa de Gestión Documental con el Plan de Acción.</t>
  </si>
  <si>
    <t>Debilidades en el registro de la Planeación del proceso</t>
  </si>
  <si>
    <t>Accion_1244</t>
  </si>
  <si>
    <t>Elaborar y publicar la Guía para la Gestión Documental.</t>
  </si>
  <si>
    <t>Debilidades en la actualización documental</t>
  </si>
  <si>
    <t>Accion_1245</t>
  </si>
  <si>
    <t>Verificar la actualización del concepto técnico de seguridad humana y sistemas de protección contra incendio, emitido por la Unidad Administrativa Especial Cuerpo Oficial de Bomberos.</t>
  </si>
  <si>
    <t>Seguimiento a las condiciones que regulan al proveedor de custodia de archivo físico y magnético</t>
  </si>
  <si>
    <t>Accion_1246</t>
  </si>
  <si>
    <t>Realizar la solicitud al contratista TANDEM S.A., respecto de las acciones para mitigar el riesgo de inundación del predio ubicado en la localidad de Fontibón.</t>
  </si>
  <si>
    <t>Accion_1247</t>
  </si>
  <si>
    <t>Realizar la solicitud a la OAP, para realizar la publicación del PINAR en la página web del IDU.</t>
  </si>
  <si>
    <t>Documentos no publicados en la Pág. web</t>
  </si>
  <si>
    <t>Accion_1248</t>
  </si>
  <si>
    <t>Mesa de trabajo con la Subdireccion General de Desarrollo Urbano, Dirección Técnica Administrativa y Financiera y Subdirección Técnica de Prespuesto y Contabilidad para determinar el archivo del convenio Interadministrativo 13 de 1996.</t>
  </si>
  <si>
    <t>PARTIDAS POR CONCILIAR SUPERIORES A DOS AÑOS</t>
  </si>
  <si>
    <t>Ilda Maria Perez Lopez - piperezl1</t>
  </si>
  <si>
    <t>Accion_1249</t>
  </si>
  <si>
    <t>Memorando a la Subdirección General de Infraestructura solicitando se revise junto con la Secretaría Distrital de Ambiente, la información para conciliación.</t>
  </si>
  <si>
    <t>SALDOS CON SDA SUPERIOR A 90 DIAS</t>
  </si>
  <si>
    <t>Accion_1250</t>
  </si>
  <si>
    <t>1. Jornada de capacitación sobre la aplicación de la Resolución 357 de 2008, en lo referente a soportes documentados.</t>
  </si>
  <si>
    <t>CLARIDAD SOPORTES PARA CONTABILIDAD</t>
  </si>
  <si>
    <t>Accion_1251</t>
  </si>
  <si>
    <t>1. Realizar un inventario de la documentación publicada en la Intranet para el proceso de Recursos Físicos</t>
  </si>
  <si>
    <t>Procedimientos Desactualizados y Uso de Formatos no vigentes</t>
  </si>
  <si>
    <t>Accion_1252</t>
  </si>
  <si>
    <t>2. Identificar los documentos que se deben actualizar y formular un cronograma para llevar a cabo esta actividad.</t>
  </si>
  <si>
    <t>Accion_1253</t>
  </si>
  <si>
    <t>1. Realizar un inventario de la documentación publicada en la Intranet para el proceso de Recursos Físicos.</t>
  </si>
  <si>
    <t>No toma de acciones sobre recomendaciones realizadas por la OCI</t>
  </si>
  <si>
    <t>Accion_1254</t>
  </si>
  <si>
    <t>Accion_1255</t>
  </si>
  <si>
    <t>3. Solicitar mediante memorando a la OAP, el acompañamiento para realizar anualmente la revisión y actualización de los documentos publicados en la intranet para el proceso</t>
  </si>
  <si>
    <t>Accion_1256</t>
  </si>
  <si>
    <t>Radicar un proceso de selección en la DTPS con el objeto de contratar del mantenimiento al sistema de control de acceso de la Entidad.</t>
  </si>
  <si>
    <t>No planificación de recursos financieros</t>
  </si>
  <si>
    <t>Accion_1257</t>
  </si>
  <si>
    <t>Solicitar a la OAP la realización de un entrenamiento en la identificación y valoración de Riesgos.</t>
  </si>
  <si>
    <t>Debilidades en la identificación de los riesgos, sus causas, consecuencias y controles</t>
  </si>
  <si>
    <t>Accion_1258</t>
  </si>
  <si>
    <t>Dos (2) reuniones de análisis y socialización de uso del formato</t>
  </si>
  <si>
    <t>Diligenciamiento incompleto formato FO-GP-16 LISTA DE CHEQUEO PARA LA ENTREGA DE CARPETAS ADQUISICIÓN PREDIAL</t>
  </si>
  <si>
    <t>Accion_1259</t>
  </si>
  <si>
    <t>Realizar la Actualización de la matriz de riesgos teniendo en cuenta los cambios surgidos en la caracterización del proceso de Gestión Predial como consecuencia del Acuerdo 002 de 2017. Esta actualización se realizará de acuerdo con las fechas institucionales establecidas por la OAP para este fin.</t>
  </si>
  <si>
    <t>Falta de actualización en consideración a los ajustes de la caracterización de acuerdo con los cambios en el área según el Acuerdo 002 de 2017</t>
  </si>
  <si>
    <t>Accion_1260</t>
  </si>
  <si>
    <t>Revisar el numeral 5.6.5 del Manual de Gestión Predial_V2.0, para analizar los casos en los cuales se procederá a modificar y/o revocar la oferta de compra y solicitar su actualización a la OAP.</t>
  </si>
  <si>
    <t>Incumplimientio al requisito para la elaboración de la promesa de compraventa.</t>
  </si>
  <si>
    <t>Accion_1261</t>
  </si>
  <si>
    <t>Realizar dos (2) reuniones con la DGC y la STRT para evaluar la viabilidad técnica en la integración de la fecha de firma en Orfeo en la planilla de las resoluciones de oferta.</t>
  </si>
  <si>
    <t>Incumplimiento a lo dispuesto en el en el artículo 68 del C.P.A.C.A</t>
  </si>
  <si>
    <t>Accion_1262</t>
  </si>
  <si>
    <t>Realizar tres (3) reuniones de socialización y entrenamiento del procedimiento de gestión predial con el personal que labora en la dependencia, reiterando la necesidad de dar cumplimiento a los términos procesales</t>
  </si>
  <si>
    <t>Incumplimiento a lo dispuesto en el en el artículo 68 del C.P.A.C.A,</t>
  </si>
  <si>
    <t>Accion_1263</t>
  </si>
  <si>
    <t>Convocar a la Fiduciaria Bogotá y al abogado que representa al patrimonio autónomo a una reunión buscar la agilización del cierre de proceso</t>
  </si>
  <si>
    <t>NO se ha dado cumplimiento al fallo de segunda instancia proferido por la Sala Civil del Tribunal Superior de Bogotá, el 23/10/2014,</t>
  </si>
  <si>
    <t>Accion_1264</t>
  </si>
  <si>
    <t>Realizar la solicitud de eliminación del formato FO-GP-24 del SIG a la OAP</t>
  </si>
  <si>
    <t>Se evidencian dos (2) formatos para la misma actividad de cierre social del predio</t>
  </si>
  <si>
    <t>Accion_1265</t>
  </si>
  <si>
    <t>Realizar dos (2) socializaciones con el componente financiero de la DTDP, así como con los Gestores sociales sobre la necesidad de incluir en el expediente los soportes de pago antes del cierre del mismo.</t>
  </si>
  <si>
    <t>Accion_1266</t>
  </si>
  <si>
    <t>Entrenamiento dirigido al grupo económico y socio económico en la priorización de las Unidades Sociales de tipo Industrial.</t>
  </si>
  <si>
    <t>para el RT 42605 oferta se realizó sin haber obtenido respuesta a las observaciones efectuadas al avalúo y tampoco se evidencia modificación alguna a la oferta de compra, requisito para la elaboración de la promesa de compraventa.</t>
  </si>
  <si>
    <t>Accion_1267</t>
  </si>
  <si>
    <t>Al momento de realizar la afiliación de cada contratista y previo a la suscripción del acta de inicio, se realizará inducción presentando los temas básicos propios del SG-SST.</t>
  </si>
  <si>
    <t>Inducción a los Contratistas en SST</t>
  </si>
  <si>
    <t>Accion_1268</t>
  </si>
  <si>
    <t>Actualizar el normograma de SST.</t>
  </si>
  <si>
    <t>Normograma Actualizado</t>
  </si>
  <si>
    <t>Accion_1269</t>
  </si>
  <si>
    <t>Actualizar el Plan de prevención, preparación y respuesta ante emergencias incluyendo la sede calle 17 y remitir correo electrónico a la OAP para eliminar el procedimiento PR GRF 54 de 2008 que está desactualizado.</t>
  </si>
  <si>
    <t>Documentos desactualizados</t>
  </si>
  <si>
    <t>Accion_1270</t>
  </si>
  <si>
    <t>Realizar mesa de trabajo para revisar procedimiento y determinar responsables del ingreso de novedades al aplicativo CHIE.</t>
  </si>
  <si>
    <t>Falta de documentación acciones de mejora</t>
  </si>
  <si>
    <t>Accion_1271</t>
  </si>
  <si>
    <t>Solicitar a la SGJ la actualización del normograma.</t>
  </si>
  <si>
    <t>Incumplimiento Numeral 4.3.2 Requisitos legales y otros requisitos.</t>
  </si>
  <si>
    <t>Accion_1272</t>
  </si>
  <si>
    <t>Actualizar y adoptar la Matriz de Impactos y aspectos ambientales del proceso de Gestión TICS con la ley 1672 de 2013 y el decreto único ambiental.</t>
  </si>
  <si>
    <t>Accion_1273</t>
  </si>
  <si>
    <t>Implementar VLEX y capacitar a profesionales de las distintas áreas y procesos en el uso del programa VLEX, para que sea utilizado en las futuras actualizaciones del normograma y la matriz de aspectos e impactos ambientales.</t>
  </si>
  <si>
    <t>Accion_1274</t>
  </si>
  <si>
    <t>Adoptar el formato Devoluciones Archivo Inactivo en el Sistema Integrado de Gestión del IDU.</t>
  </si>
  <si>
    <t>Control de registros no conforme</t>
  </si>
  <si>
    <t>Accion_1275</t>
  </si>
  <si>
    <t>Realizar sensibilización sobre la importancia de utilizar las versiones vigentes de documentos descargadas de la intranet institucional al momento de su uso.</t>
  </si>
  <si>
    <t>Accion_1276</t>
  </si>
  <si>
    <t>Limpiar el sumidero y limpiar y organizar el depósito</t>
  </si>
  <si>
    <t>Falta de Control Operacional</t>
  </si>
  <si>
    <t>Accion_1277</t>
  </si>
  <si>
    <t>Realizar inspección del edificio calle 22 para realizar las correcciones respectivas asociadas con: 1. Solicitar al funcionario el retiro de la cafetera de su escritorio. 2. Solicitar a la STRF el retiro de los tóner vencidos y sustancias de limpieza del centro de copiado y la reubicación del extintor. 3. Solicitar al Contratista Maquinas Procesos y Logísticas SAS el orden y aseo de su espacio para la instalación del ascensor.</t>
  </si>
  <si>
    <t>Accion_1278</t>
  </si>
  <si>
    <t>Realizar charla de sensibilización sobre la importancia de cumplir los lineamientos de Orden y Aseo en la SGGC, Centro de Fotocopiado y al contratista de recursos físicos usuario del depósito del sótano calle 20.</t>
  </si>
  <si>
    <t>Accion_1279</t>
  </si>
  <si>
    <t>Formalizar y aplicar un programa de inspecciones planeadas para chequear periódicamente el cumplimiento de requisitos en las sedes del IDU.</t>
  </si>
  <si>
    <t>Accion_1292</t>
  </si>
  <si>
    <t>Actualizar y gestionar la aprobación del procedimiento PR-TI-20 GESTIÓN DE CONTINUIDAD DE SERVICIOS DE TI.</t>
  </si>
  <si>
    <t>No aplicación del procedimiento PR-TI-20 GESTIÓN DE CONTINUIDAD DE SERVICIOS DE TI, versión 1.0</t>
  </si>
  <si>
    <t>Accion_1293</t>
  </si>
  <si>
    <t>Crear una primera versión del documento plan de recuperación de desastres -DRP- (para los servicios de TI) y gestionar su aprobación.</t>
  </si>
  <si>
    <t>Carlos Mario Benjumea Ospino - ccbenjum1</t>
  </si>
  <si>
    <t>Accion_1294</t>
  </si>
  <si>
    <t>Crear el plan de pruebas para el DRP y ejecutarlo al menos una vez en la vigencia actual</t>
  </si>
  <si>
    <t>Accion_1295</t>
  </si>
  <si>
    <t>Actualizar el instructivo IN-TI-03 RESTAURACIÓN DE LA APLICACIÓN VALORICEMOS V 1.0 e incluirlo en el calendario de pruebas de los aplicativos de TI mencionada en el H/1.</t>
  </si>
  <si>
    <t>No han efectuado pruebas para la restauración del aplicativo Valoricemos</t>
  </si>
  <si>
    <t>Julio Andres Medina Guerrero - cjmedina1</t>
  </si>
  <si>
    <t>Accion_1296</t>
  </si>
  <si>
    <t>Realizan una reevaluación de los riesgos de gestión de la STRT teniendo en cuenta el MGPE018_ADMINISTRACION_DEL_RIESGO_V_6.0.</t>
  </si>
  <si>
    <t>Materialización de riesgos R.TI.02 y R.TI.13</t>
  </si>
  <si>
    <t>Accion_1297</t>
  </si>
  <si>
    <t>Realizar una revisión y ajuste de los ANS correspondientes a los servicios de TI registrados en el catálogo de servicios.</t>
  </si>
  <si>
    <t>Yadira Marcela Munoz Munoz - cymunozm1</t>
  </si>
  <si>
    <t>Accion_1298</t>
  </si>
  <si>
    <t>Efectuar una depuración del código del sistema que controla el formulario de PQRS.</t>
  </si>
  <si>
    <t>Error 403 en Formulario Web de radicación de PQRS (Num 1.1. Resol 3564/2015)</t>
  </si>
  <si>
    <t>Cinxgler Mariaca Minda - ccmariac1</t>
  </si>
  <si>
    <t>Accion_1299</t>
  </si>
  <si>
    <t>Enviar correo electrónico de prueba al correo de notificaciones judiciales para verificar la configuración de la respuesta automática. (tres) (Observación: Control trimestral del funcionamiento de la respuesta automática)</t>
  </si>
  <si>
    <t>Correo de Notificaciones Judiciales (Num 1.3. Resol 3564/2015)</t>
  </si>
  <si>
    <t>Accion_1300</t>
  </si>
  <si>
    <t>Revisar el código HTML y la hoja de estilo en cascada CSS para que los enlaces se muestren correctamente en cualquier navegador.</t>
  </si>
  <si>
    <t>No se encontraron enlaces que dirijan políticas de seguridad y condiciones de uso de la información (Num 1.4. Resol 3564/2015)</t>
  </si>
  <si>
    <t>Accion_1301</t>
  </si>
  <si>
    <t>Solicitar a OAC corregir el enlace para que funciones correctamente.</t>
  </si>
  <si>
    <t>No Publicación de la rendición de cuentas a los ciudadanos incompleta (Num 7.1. Lit. c. Resol 3564/2015)</t>
  </si>
  <si>
    <t>Accion_1302</t>
  </si>
  <si>
    <t>Realizar actualización periódica de la información presupuestal "Presupuesto General y Ejecución Presupuestal Histórica" de la entidad en la pagina web. (Observación: Actualización bimensual del Presupuesto General y Ejecución Presupuestal Histórica). (Cuatro)</t>
  </si>
  <si>
    <t>Publicación presupuesto general y distribución presupuestal de proyectos de inversión (num 5.1 Resol 3564/2015)</t>
  </si>
  <si>
    <t>Accion_1303</t>
  </si>
  <si>
    <t>Definir la información a publicar respecto a los mecanismos de participación ciudadana en la página web del IDU.</t>
  </si>
  <si>
    <t>No publicación de mecanismos para participar en la formulación de políticas (Num. 6.5 Resol 3564/2015)</t>
  </si>
  <si>
    <t>Diana Carolina Ramirez Bedoya - cdramire9</t>
  </si>
  <si>
    <t>Accion_1304</t>
  </si>
  <si>
    <t>Enviar información a la OAC para publicar en página web del IDU.</t>
  </si>
  <si>
    <t>Accion_1305</t>
  </si>
  <si>
    <t>Crear espació en la web IDU con la información para la población vulnerable, identificada por las áreas misionales de la entidad.</t>
  </si>
  <si>
    <t>No se identificó información de normas, políticas, programas y proyectos dirigidos a población vulnerable (Resolución 3564/2015, num. 7.5)</t>
  </si>
  <si>
    <t>Accion_1306</t>
  </si>
  <si>
    <t>Identificar los servidores de planta que tienen información desactualizada de formación académica, experiencia, teléfono y correo institucional y verificar que actualicen la información. (Observación: La acción se cumplirá una vez se encuentre actualizada la información del 100% de los servidores de planta).</t>
  </si>
  <si>
    <t>Desactualización del Directorio de información de servidores públicos y contratistas (Num 3.5. Resol 3564/2015)</t>
  </si>
  <si>
    <t>Accion_1307</t>
  </si>
  <si>
    <t>Remitir memorando a las personas que tienen desactualizada la información para que actualicen la misma. (Observación: La acción se cumplirá una vez se encuentre actualizada la información del 100% de los servidores de planta).</t>
  </si>
  <si>
    <t>Accion_1308</t>
  </si>
  <si>
    <t>Solicitar a la STRT para que en rango salarial se coloque "Ver Escala Salarial Vigente", con el fin que la información siempre se encuentre actualizada.</t>
  </si>
  <si>
    <t>Accion_1309</t>
  </si>
  <si>
    <t>Ajustar el webservice que ofrece la información a la aplicación web, tomando una fuente unificada y actualizada de información. (Un (1) webservice actualizado)</t>
  </si>
  <si>
    <t>Carlos Alberto Lopez Narvaez - cclopezn1</t>
  </si>
  <si>
    <t>Accion_1310</t>
  </si>
  <si>
    <t>Solicitar a OAC crear un espacio en el home del portal web del IDU para las convocatorias de participación ciudadana.</t>
  </si>
  <si>
    <t>No se encontró información relacionada con el numeral 2.3 Convocatorias de la Resolución 3564/2015</t>
  </si>
  <si>
    <t>Auditorias Sistemas Integrados</t>
  </si>
  <si>
    <t>N/A</t>
  </si>
  <si>
    <t>MARZO 31 DE 2018</t>
  </si>
  <si>
    <t>Contraloría</t>
  </si>
  <si>
    <t>SIG</t>
  </si>
  <si>
    <t>Periodo Evaluado
ENERO 1 - MARZO 31</t>
  </si>
  <si>
    <t>Acumulado Plan
MARZO 31</t>
  </si>
  <si>
    <t>Total Internas</t>
  </si>
  <si>
    <t>Total Gestión</t>
  </si>
  <si>
    <t>Total SIG</t>
  </si>
  <si>
    <t>Total Contraloría</t>
  </si>
  <si>
    <t xml:space="preserve">TOTAL INT </t>
  </si>
  <si>
    <r>
      <t xml:space="preserve">SEGUIMIENTO PLANES DE MEJORAMIENTO 
</t>
    </r>
    <r>
      <rPr>
        <b/>
        <sz val="12"/>
        <color rgb="FFFF0000"/>
        <rFont val="Calibri"/>
        <family val="2"/>
        <scheme val="minor"/>
      </rPr>
      <t>DEPENDENCIA</t>
    </r>
    <r>
      <rPr>
        <b/>
        <sz val="12"/>
        <color theme="1"/>
        <rFont val="Calibri"/>
        <family val="2"/>
        <scheme val="minor"/>
      </rPr>
      <t xml:space="preserve">
PREIODO DEL 1 ENERO AL 31 DE MARZO DE 2018</t>
    </r>
  </si>
  <si>
    <t>EVALUACIÓN PLAN DE MEJORAMIENTO CONTRALORÍA</t>
  </si>
  <si>
    <t>Accion_1</t>
  </si>
  <si>
    <t>Mediante la Resolución 4374 de 2010 se adoptó el Manual de Gestión Integral de Proyectos en el cual se establecieron las mejores practicas para el seguimiento y control de la ejecución de los contratos</t>
  </si>
  <si>
    <t>3.1.9.6.13. Hallazgo administrativo con presunta</t>
  </si>
  <si>
    <t>Contraloría de Bogotá</t>
  </si>
  <si>
    <t>Ana Lucia Bacares Toledo - cabacare1</t>
  </si>
  <si>
    <t>Accion_2</t>
  </si>
  <si>
    <t>Efectuar el cruce de cuentas con las ESP"s</t>
  </si>
  <si>
    <t>Meliza Marulanda - pmmarula1</t>
  </si>
  <si>
    <t>Accion_3</t>
  </si>
  <si>
    <t>Adelantar las gestiones necesarias para ajustar los convenios suscritos por el IDU con las ESP"s aclarando el tema presupuestal para aclarar intervenciones</t>
  </si>
  <si>
    <t>Accion_4</t>
  </si>
  <si>
    <t>Adelantar un análisis técnico en el cual se identifiquen los responsables de los daños.</t>
  </si>
  <si>
    <t>3.1.8.5.2. Hallazgo administrativo con incidencia</t>
  </si>
  <si>
    <t>Accion_5</t>
  </si>
  <si>
    <t>De acuerdo con los resultados del análisis iniciar las acciones legales a que halla lugar</t>
  </si>
  <si>
    <t>Accion_6</t>
  </si>
  <si>
    <t>Adelantar la resciliación de la escritura pública 3714 correspondiente a la compraventa del RT 35275</t>
  </si>
  <si>
    <t>2.2 Presunto hallazgo administrativo con presunta</t>
  </si>
  <si>
    <t>Maria Del Pilar Grajales Restrepo - pmgrajal1</t>
  </si>
  <si>
    <t>Cristian Camilo Bello Rodriguez - ccbellor1</t>
  </si>
  <si>
    <t>Accion_7</t>
  </si>
  <si>
    <t>Generar oficios dirigidos a las Alcaldías Locales con información completa de los proyectos pendientes, con el fin de que las Alcaldías contribuyan a gestionar la entrega de las Areas de Cesión por parte de los Urbanizadores.</t>
  </si>
  <si>
    <t>Se evidenció que el IDU no ha realizado gestión</t>
  </si>
  <si>
    <t>Accion_8</t>
  </si>
  <si>
    <t>Requerir al Urbanizador el ajuste del proyecto de acuerdo a lo establecido en la Licencia de Urbanismo</t>
  </si>
  <si>
    <t>Es de anotar, que bien es cierto existen 7 áreas</t>
  </si>
  <si>
    <t>Accion_9</t>
  </si>
  <si>
    <t>Generar oficios dirigidos a las Alcaldías Locales con información completa de los incumplimientos por parte de los Urbanizadores en las obras ejecutadas</t>
  </si>
  <si>
    <t>Accion_10</t>
  </si>
  <si>
    <t>Requerir a la interventoría la presentación de un informe con la exigencia realizada a Urbanizadores y/o Terceros, del cumplimiento de las especificaciones de los proyectos y de las medidas</t>
  </si>
  <si>
    <t>Además, el IDU no exigió a los Interventores que son</t>
  </si>
  <si>
    <t>Accion_11</t>
  </si>
  <si>
    <t>Generar oficios dirigidos a las Alcaldías Locales, Secretaría Distrital de Planeación y al Departamento Administrativo de la Defensoría del Espacio Público, solicitando la autorización para la exclusión del seguimiento por parte del IDU a los proyectos INACTIVOS, teniendo en cuenta que son las Entidades Urbanísticas competentes</t>
  </si>
  <si>
    <t>Este Ente de control, advierte que los 59</t>
  </si>
  <si>
    <t>Accion_12</t>
  </si>
  <si>
    <t>Establecer un control que permita supervisar el cumplimiento de los plazos establecidos en los términos contractuales</t>
  </si>
  <si>
    <t>2.7.3.5 Hallazgo Administrativo con incidencia</t>
  </si>
  <si>
    <t>Accion_13</t>
  </si>
  <si>
    <t>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t>
  </si>
  <si>
    <t>2.7.4.1 Hallazgo Administrativo con</t>
  </si>
  <si>
    <t>Accion_14</t>
  </si>
  <si>
    <t>2.7.5.1 Hallazgo Administrativo con presunta</t>
  </si>
  <si>
    <t>Accion_15</t>
  </si>
  <si>
    <t>Diseñar e implementar un punto de control que permita supervisar el cumplimiento de los plazos establecidos en los términos contractuales.</t>
  </si>
  <si>
    <t>2.7.5.2 Hallazgo Administrativo con presunta</t>
  </si>
  <si>
    <t>Accion_16</t>
  </si>
  <si>
    <t>2.7.6.1 Hallazgo Administrativo con presunta incidencia disciplinaria</t>
  </si>
  <si>
    <t>Accion_17</t>
  </si>
  <si>
    <t>Actualizar el Documento de especificaciones técnicas IDU ET-2011 en relación con las definiciones sobre la materia, para que estén acordes con el Manual de Interventoria.</t>
  </si>
  <si>
    <t>2.7.6.2 Hallazgo Administrativo con presunta</t>
  </si>
  <si>
    <t>Accion_18</t>
  </si>
  <si>
    <t>2.7.7.1 Hallazgo Administrativo con presunta</t>
  </si>
  <si>
    <t>Accion_19</t>
  </si>
  <si>
    <t>2.13.2 Hallazgo Administrativo con</t>
  </si>
  <si>
    <t>Accion_20</t>
  </si>
  <si>
    <t>2.15.8.1 Hallazgo Administrativo por cuanto</t>
  </si>
  <si>
    <t>Accion_21</t>
  </si>
  <si>
    <t>Revisar el esquema con que cuenta la entidad para la planeación y estructuración de los programas conservación de la Malla Vial, efectuando los ajustes necesarios que garanticen que durante la ejecución de minimicen los cambios en los segmentos inicialmente</t>
  </si>
  <si>
    <t>2.4.2. Hallazgo administrativo, por presentarse una</t>
  </si>
  <si>
    <t>Natalia Mayorga Bohorquez - cnmayorg1</t>
  </si>
  <si>
    <t>Accion_22</t>
  </si>
  <si>
    <t>Liquidar el anticipo entregado al contratista, en los términos establecidos en el contrato y conforme a la Ley.</t>
  </si>
  <si>
    <t>2.5.1. Hallazgo administrativo con presunta</t>
  </si>
  <si>
    <t>Accion_23</t>
  </si>
  <si>
    <t>Implementar un punto de control que permita supervisar el cumplimiento de los plazos establecidos en los términos contractuales.</t>
  </si>
  <si>
    <t>2.5.4. Hallazgo administrativo con presunta incidencia</t>
  </si>
  <si>
    <t>Accion_24</t>
  </si>
  <si>
    <t>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t>
  </si>
  <si>
    <t>2.6.3. Hallazgo administrativo con presunta</t>
  </si>
  <si>
    <t>Accion_25</t>
  </si>
  <si>
    <t>Revisar y actualizar la lista de chequeo "FO-EP-161" Componentes Etapa de Factibilidad</t>
  </si>
  <si>
    <t>2.1.1. Hallazgo administrativo con presunta incidencia</t>
  </si>
  <si>
    <t>Accion_26</t>
  </si>
  <si>
    <t>Incorporar en los contratos de prestacion de servicios, cuyo objeto este relacionado a algun acuerdo de valorizacion, una clausula de sometimiento a condicion de la ejecucion del contrato debido a la suspension o terminacion del acuerdo de valorizacion correspondiente</t>
  </si>
  <si>
    <t>2.1.2.   Hallazgo administrativo con Presunta</t>
  </si>
  <si>
    <t>Accion_27</t>
  </si>
  <si>
    <t>Incluir dentro de los estudios previos de los contratos asociados a la gestión de valorización que se presenten para la vigencia 2014 una condición que contemple que si el acuerdo es modificado, derogado o suspendido, el contrato se modificará y/o terminará de mutuo acuerdo de conformidad con la naturaleza de la modificación realizada al Acuerdo Distrital.</t>
  </si>
  <si>
    <t>Maritza Zarate Vanegas - cmzarate1</t>
  </si>
  <si>
    <t>Accion_28</t>
  </si>
  <si>
    <t>Incorporar en los contratos de prestación de servicios, cuyo objeto que esté relacionado a algún acuerdo de valorización, una cláusula de sometimiento a condición de la ejecución del contrato debido a la suspensión o terminación del acuerdo de valorización correspondiente</t>
  </si>
  <si>
    <t>2.1.3. Hallazgo administrativo con presunta incidencia</t>
  </si>
  <si>
    <t>Accion_29</t>
  </si>
  <si>
    <t>Incluir en el proyecto de acuerdo que se presente al Concejo Distrital para autorizar el cupo de endeudamiento para la Administración Central y los Establecimientos Públicos del Distrito Capital la obra sobre la que se adelantaron los Estudios y Diseños</t>
  </si>
  <si>
    <t>DTD - DIRECCIÓN TÉCNICA DE DISEÑO DE PROYECTOS</t>
  </si>
  <si>
    <t>Jose Javier Suarez Bernal - pjsuarez2</t>
  </si>
  <si>
    <t>Accion_30</t>
  </si>
  <si>
    <t>2.2.1. Hallazgo Administrativo con</t>
  </si>
  <si>
    <t>Accion_31</t>
  </si>
  <si>
    <t>2.3.1. Hallazgo administrativo con presunta</t>
  </si>
  <si>
    <t>Accion_32</t>
  </si>
  <si>
    <t>Actualizar el modelo de minuta contractual para que en una de sus clausulas se estipule que el IDU girará el valor del anticipo a la cuenta bancaria exclusiva de la fiducia que se contrate luego de haberse suscrito el acta de inicio y dentro de los 45 días hábiles</t>
  </si>
  <si>
    <t>2.3.2. Hallazgo administrativo, porque el IDU</t>
  </si>
  <si>
    <t>Accion_33</t>
  </si>
  <si>
    <t>Solicitar a la Dirección Técnica de Gestión Contractual concepto acerca del incumplimiento del contratista por no atender las glosas establecidas en el acta de liquidación</t>
  </si>
  <si>
    <t>2.3.4. Hallazgo administrativo, porque el contratista</t>
  </si>
  <si>
    <t>Accion_34</t>
  </si>
  <si>
    <t>Emitir concepto jurídico de acuerdo con la solicitud enviada por la Dirección Técnica de Mantenimiento</t>
  </si>
  <si>
    <t>Accion_35</t>
  </si>
  <si>
    <t>Enviar memorando por parte de la Dirección Técnica de Mantenimiento a la Dirección Técnica de Gestión Judicial, para que se realicen las acciones legales a que haya lugar tendientes al cumplimiento de los compromisos adquiridos por el CONTRATISTA en el acta de liquidación.</t>
  </si>
  <si>
    <t>Accion_36</t>
  </si>
  <si>
    <t>La DTM mediante memorando solicitará al área encargada en la Entidad de la elaboración de los contratos de obra e interventoría, que para los futuros contratos de tal naturaleza, se establezca un plazo para suscribir el acta de inicio, acorde a las necesidades reales segun las actividades a desarrollarse, previas a la suscripcion de dicha acta.</t>
  </si>
  <si>
    <t>2.3.5. Hallazgo administrativo con presunta incidencia disciplinaria</t>
  </si>
  <si>
    <t>Accion_37</t>
  </si>
  <si>
    <t>Dado que con posterioridad a la terminación del contrato IDU-77-2006 fue revisado y modificado el Manual de Gestión Contractual, y que los contratos adicionales y mayores cantidades de obra se encuentraban establecidos en los numerales 8.5.3 y 8.5.5. respectivamente. La DTM en lo sucesivo dará cumplimiento estricto a lo establecido en dicho Manual con relación a lo referido en el hallazgo.</t>
  </si>
  <si>
    <t>2.3.6. Hallazgo administrativo, por la falta de planeación</t>
  </si>
  <si>
    <t>Accion_38</t>
  </si>
  <si>
    <t>La DTM realizará la gestión pertinente encaminada a que los contratos a cargo se liquiden dentro del plazo establecido en el mismo o en su defecto dentro del plazo establecido por la ley. En el evento en que los contratistas e Interventores incumplan con esta obligación se iniciaran las acciones legales a que halla lugar</t>
  </si>
  <si>
    <t>2.3.7. Hallazgo administrativo con presunta</t>
  </si>
  <si>
    <t>Accion_39</t>
  </si>
  <si>
    <t>Requerir a la aseguradora Seguros del Estado S.A para que efectúe el pago de la cláusula penal pecuniaria del contrato IDU-1385-2012, equivalente a $2.002.800</t>
  </si>
  <si>
    <t>2.4.1. Hallazgo administrativo porque a la fecha</t>
  </si>
  <si>
    <t>Accion_40</t>
  </si>
  <si>
    <t>En el caso que la aseguradora no realice el pago de acuerdo con los requerimientos realizados por la Entidad, solicitar a la DTGJ el inicio del cobro ejecutivo.</t>
  </si>
  <si>
    <t>Accion_41</t>
  </si>
  <si>
    <t>Citar al petente y a los siguientes delegados: IDU - Defensor del ciudadano IDU, Jurídica IDU, Valorización IDU y al representante del área de Construcciones del IDRD.</t>
  </si>
  <si>
    <t>2.5.1. Hallazgo administrativo porque las diferentes</t>
  </si>
  <si>
    <t>Accion_42</t>
  </si>
  <si>
    <t>Revisar y actualizar la lista de chequeo FO-GC-028 Lista de chequeo para la elaboración de contratos PSP y los de apoyo a la gestión con personas naturales</t>
  </si>
  <si>
    <t>No se adjuntaron documentos que forman parte del</t>
  </si>
  <si>
    <t>Accion_43</t>
  </si>
  <si>
    <t>Participar en mesas de trabajo conjuntas con la EAAB y la SDH con el fin de conciliar las operaciones recíprocas entre el IDU y la EAAB</t>
  </si>
  <si>
    <t>2.2.6.1 Hallazgo Administrativo, porque los</t>
  </si>
  <si>
    <t>Accion_44</t>
  </si>
  <si>
    <t>Elaborar un informe trimestral que muestre la gestión de la Entidad en la ejecución del avance físico de los proyectos de inversión 809 "Desarrollo y Sostenibilidad de la Infraestructura para la Movilidad" y 810 "Desarrollo y Conservación del Espacio Público y la Red de Ciclo-Rutas"</t>
  </si>
  <si>
    <t>2.4.4. Observación administrativa por el nulo y bajo avance</t>
  </si>
  <si>
    <t>Accion_45</t>
  </si>
  <si>
    <t>Incluir los proyectos 321 y 323 en el Anteproyecto de presupuesto de la vigencia 2015.</t>
  </si>
  <si>
    <t>2.4.6. Observación administrativa con presunta</t>
  </si>
  <si>
    <t>Yaneth Rocio Mantilla Barón - pymantil1</t>
  </si>
  <si>
    <t>Lina Maria Guzman Gomez - clguzman2</t>
  </si>
  <si>
    <t>Accion_46</t>
  </si>
  <si>
    <t>Solicitar los recursos a la Secretaría Distrital de Hacienda para los proyectos 321 y 323</t>
  </si>
  <si>
    <t>Accion_47</t>
  </si>
  <si>
    <t>Realizar el seguimiento correspondiente a los procesos de expropiación judicial y reiterar por escrito al DADEP la entrega de los predios requeridos para la obra.</t>
  </si>
  <si>
    <t>Accion_48</t>
  </si>
  <si>
    <t>Modificar la minuta de los contratos de obra e interventoría para establecer el plazo de subscripción del acta de inicio una vez cumplidos los requisitos de perfeccionamiento, legalización y ejecución.</t>
  </si>
  <si>
    <t>2.9.1.1. Observación administrativo con</t>
  </si>
  <si>
    <t>Accion_49</t>
  </si>
  <si>
    <t>Elaborar un cuadro de seguimiento para verificar el inicio en tiempo de los contratos de la DTC.</t>
  </si>
  <si>
    <t>Accion_50</t>
  </si>
  <si>
    <t>Promover en conjunto con la interventoría la formulación de acciones que permitan la disminución del retraso en el contrato</t>
  </si>
  <si>
    <t>2.9.2.1. Observacioón Administrativa Por Los Atrasos</t>
  </si>
  <si>
    <t>Accion_51</t>
  </si>
  <si>
    <t>Incluir en el manual de contratación un ítem que especifique que los contratos de consultoría de ingeniería básica avanzada de más de 129000 SMLV cuente con interventoría desde el inicio de la consultoría</t>
  </si>
  <si>
    <t>2.9.2.2. Observación Administrativa Por Haber Contratado</t>
  </si>
  <si>
    <t>Accion_52</t>
  </si>
  <si>
    <t>2.9.4.1. Observación administrativa con presunta</t>
  </si>
  <si>
    <t>Accion_53</t>
  </si>
  <si>
    <t>Accion_54</t>
  </si>
  <si>
    <t>Dar cumplimiento con el envío de las actas de inicio de los contratos de obra e interventoría en el plazo establecido para garantizar su publicación en el Sistema Electrónico de Contratación Pública (SECOP)</t>
  </si>
  <si>
    <t>2.9.12.1. Observación administrativa, por la no publicación</t>
  </si>
  <si>
    <t>Accion_55</t>
  </si>
  <si>
    <t>Elaborar cuadro de cumplimiento de publicación mensual de actas de inicio en el SECOP.</t>
  </si>
  <si>
    <t>Accion_56</t>
  </si>
  <si>
    <t>Completar la capacidad de los 500 cupos que deben asignarse a la sede de alcázares, ya sea a través de la contratación del personal faltante una vez culmine la Ley de garantías electorales y/o mediante la redistribución de las áreas de Dirección Técnica de Predios y la Dirección Técnica de Apoyo a la Valorización</t>
  </si>
  <si>
    <t>2.9.15.1. Hallazgo administrativo con presunta incidencia</t>
  </si>
  <si>
    <t>Carlos Humberto Moreno Bermudez - pcmoreno1</t>
  </si>
  <si>
    <t>Omar Fernando Garcia Batte - cogarcia3</t>
  </si>
  <si>
    <t>Accion_57</t>
  </si>
  <si>
    <t>Contar con la adición y/o modificación del contrato de Interventoría para la vigencia 2014 y la proyección de los plazos y valor para las vigencias 2014 y 2015 de acuerdo a la programación de la inversión del contrato de obra y de interventoría.</t>
  </si>
  <si>
    <t>3.1.2. Observación administrativa, porque a la fecha</t>
  </si>
  <si>
    <t>Accion_58</t>
  </si>
  <si>
    <t>Para aquellos procesos de contratación de obras de conservación que requieran intervenciones transitorias en el marco de la gradualidad de un proyecto se incluirá en los respectivos pliegos de condiciones, como obligación del contratista, la constitución de la garantía de estabilidad conforme a la gradualidad de la intervención</t>
  </si>
  <si>
    <t>3.2.1.1 Observación administrativa con presunta</t>
  </si>
  <si>
    <t>Accion_59</t>
  </si>
  <si>
    <t>Reformular el PETIC para alinearlo de manera mas contundente con la planeación estratégica de la entidad, de forma que se apoye el cumplimiento de los proyectos misionales</t>
  </si>
  <si>
    <t>2.1.1. hallazgo administrativo resultado</t>
  </si>
  <si>
    <t>Accion_60</t>
  </si>
  <si>
    <t>Realizar una jornada de sensibilización sobre contratación directa</t>
  </si>
  <si>
    <t>2.2.1. Hallazgo administrativo con incidencia disciplinaria.</t>
  </si>
  <si>
    <t>Accion_61</t>
  </si>
  <si>
    <t>Desmontar gradualmente el contrato de arriendo de PCs</t>
  </si>
  <si>
    <t>Accion_62</t>
  </si>
  <si>
    <t>Modificar en primera instancia la forma de pagar los nuevos desarrollos de software, teniendo en cuenta los productos solicitados y recibidos; y no las horas empleadas en el trabajo desarrollado, definiendo previamente el valor de cada nuevo desarrollo. En caso necesario de consumo de horas por desarrollos menores imprevistos se efectuará un seguimiento estricto a la actividad</t>
  </si>
  <si>
    <t>2.2.2. Hallazgo Administrativo con incidencia disciplinaria, por fallas en la elaboración de los estudios previos a la suscripción del Contrato Interadministrativo No. IDU-968-2013 y en la supervisión de la ejecución del mismo.</t>
  </si>
  <si>
    <t>Accion_63</t>
  </si>
  <si>
    <t>Conforme a los cronogramas de ejecucion de Obras establecidos por el IDU, suscribir los contratos de los proceso de licitacion de los siguientes proyectos: Proceso licitarorio IDU-LP SGI -020-2014 para Avenida de los cerros (avenida circunvalar) desde calle 9 hasta avenida de los comuneros. Proceso licitarorio IDU-LP SGI - 015-2014 para Avenida Colombia (Ak 24) Desde La Calle 76 Hasta Avenida Medellín (Ac 80) Proceso licitarorio IDU-LP SGI - 023-2014 para Av Ferrocarril de Occidente desde la Cra 93 hasta la AK 100 Proceso licitarorio IDU-LP SGI - 021-2014 para Av. Bosa desde la Av. Agoberto Mejia hasta la Av. Ciudad de Cali. Proceso licitarorio IDU-LP SGI - 013-2014 para Av. la Sirena desde la Ak 7 hasta la Av. Laureano Gomez (Ak 9)</t>
  </si>
  <si>
    <t>Accion_64</t>
  </si>
  <si>
    <t>Perfeccionar la trasferencia de los inmuebles para desarrollar programas de vivienda de interes prioritario dentro de los planes Distritaltes de Vivienda correspondientes sobrantes del Proyecto Ampliacion Avenida Comuneros</t>
  </si>
  <si>
    <t>Accion_65</t>
  </si>
  <si>
    <t>2.1.2. Hallazgo administrativo con presunta incidencia disciplinaria</t>
  </si>
  <si>
    <t>Accion_66</t>
  </si>
  <si>
    <t>Elaborar Base de Datos de Querellas por parte de la Dirección Técnica de Gestión Judicial.</t>
  </si>
  <si>
    <t>2.1.3. Hallazgo administrativo con presunta incidencia,</t>
  </si>
  <si>
    <t>Accion_67</t>
  </si>
  <si>
    <t>Solicitar a la Alcaldía Mayor de Bogotá incluir en el Sistema SIPROJ las Querellas.</t>
  </si>
  <si>
    <t>Accion_68</t>
  </si>
  <si>
    <t>Solicitar a la Subdirección Técnica de Recursos Tecnológicos un programa que nos permita incluir y actualizar Querellas</t>
  </si>
  <si>
    <t>Accion_69</t>
  </si>
  <si>
    <t>Conciliar trimestralmente base de datos referidas a querellas entre la Dirección Técnica de Predios y la Dirección Técnica de Gestión Judicial.</t>
  </si>
  <si>
    <t>2.1.4. Hallazgo administrativo por la falta de gestión de la administración,</t>
  </si>
  <si>
    <t>Accion_70</t>
  </si>
  <si>
    <t>Elaborar un informe en el cual se defina qué es un "área de trabajo" y que contenga un inventario con las áreas de trabajo que se encuentran instaladas en la sede Alcazares y donde se relacione el usuario (funcionario o contratista) responsable del mismo y/o las</t>
  </si>
  <si>
    <t>2.1.1. Observación administrativa con presunta</t>
  </si>
  <si>
    <t>Accion_71</t>
  </si>
  <si>
    <t>Presentar a la Contraloría de Bogotá un informe en el cual se evidencien los productos generados por el personal que labora en la sede Alcázarez, con el fin de corroborar la necesidad de la contratación de dicho espacio.</t>
  </si>
  <si>
    <t>Accion_72</t>
  </si>
  <si>
    <t>Realizar jornadas de actualización para garantizar que los servidores públicos conozcan los cambios surtidos en el proceso de actualización del MECI.</t>
  </si>
  <si>
    <t>2.2.1.1. Hallazgo Administrativo con presunta incidencia disciplinaria</t>
  </si>
  <si>
    <t>Accion_73</t>
  </si>
  <si>
    <t>Formalizar mediante acto administrativo la adopción de la actualización del Modelo Estándar de Control Interno MECI en el IDU.</t>
  </si>
  <si>
    <t>Accion_74</t>
  </si>
  <si>
    <t>Solicitar concepto a la Dirección Distrital de Desarrollo Institucional, responsable de los lineamientos del Sistema Integrado de Gestión en el Distrito Capital, sobre la implementación.</t>
  </si>
  <si>
    <t>2.2.1.2. Hallazgo administrativo con presunta incidencia disciplinaria</t>
  </si>
  <si>
    <t>Accion_75</t>
  </si>
  <si>
    <t>Cumplir con el 100% del cronograma para la implementación del SIG definido por la alcaldía con corte al 31 de diciembre de 2015</t>
  </si>
  <si>
    <t>Accion_76</t>
  </si>
  <si>
    <t>Ajustar el procedimiento de "RESPUESTA INFORME AUDITORIA y GESTiÓN PLAN MEJORAMIENTO CON ORGANISMOS DE CONTROL"</t>
  </si>
  <si>
    <t>2.2.2.1. Hallazgo administrativo por las acciones</t>
  </si>
  <si>
    <t>Accion_77</t>
  </si>
  <si>
    <t>Fortalecer las etapas de preinversión (factibilidad y diseño) y ejecución (construcción) de los proyectos de infraestructura vial y espacio público que ejecute el Instituto en su ciclo de vida, mediante la elaboración de una guía que permita alinear los conceptos y entregables de factibilidad (DTP) a diseño (DTD) y de diseño (DTD) a construcción (DTC) de tal forma que sirva de herramienta que contribuya al logro de sus objetivos, y a la mejora de la planeación de dichos proyectos.</t>
  </si>
  <si>
    <t>2.2.3.1.1. Hallazgo Administrativo con presunta incidencia</t>
  </si>
  <si>
    <t>Accion_78</t>
  </si>
  <si>
    <t>2.2.3.3.1. Hallazgo Administrativo con presunta incidencia</t>
  </si>
  <si>
    <t>Accion_79</t>
  </si>
  <si>
    <t>2.2.3.4.1. Observación Administrativa</t>
  </si>
  <si>
    <t>Accion_80</t>
  </si>
  <si>
    <t>Suscribir el acta de recibo final del contrato, momento en el cual se actualizaran las garantías vigentes.</t>
  </si>
  <si>
    <t>2.2.3.4.2. Hallazgo Administrativo con presunta incidencia</t>
  </si>
  <si>
    <t>Accion_81</t>
  </si>
  <si>
    <t>2.2.3.5.1. Hallazgo Administrativo Con Presunta Incidencia Disciplinaria Por la falta de planeación, toda vez que las adiciones superaron el limite legal establecido en el artículo 40 de la Ley 90 de 1993.</t>
  </si>
  <si>
    <t>Accion_82</t>
  </si>
  <si>
    <t>Establecer en el acta de Liquidación del contrato, el balance final del contrato, de acuerdo a lo establecido en los términos de referencia y documentos del contrato.</t>
  </si>
  <si>
    <t>2.2.3.5.2. Hallazgo Administrativo con presunta incidencia Disciplinaria por falta de control y supervisión.</t>
  </si>
  <si>
    <t>Accion_83</t>
  </si>
  <si>
    <t>2.2.3.5.3. Hallazgo administrativo con presunta incidencia disciplinaria y fiscal porque se efectuaron mayores pagos en actividades objeto del contrato de obra IDU-032 de 2011.</t>
  </si>
  <si>
    <t>Accion_84</t>
  </si>
  <si>
    <t>Allegar los informes los informes de interventoría No. 38 y 39, así como también los informes ambientales de interventoría No. 45 y 46.</t>
  </si>
  <si>
    <t>2.2.3.5.4. Hallazgo administrativo con presunta incidencia disciplinaria</t>
  </si>
  <si>
    <t>Accion_85</t>
  </si>
  <si>
    <t>Establecer en la Matriz de Riesgos del proceso de Construcción las causas, los riesgos y las consecuencias de no contar con los CDP´s de las adiciones o Mayores cantidades de obra cuando estos dependan del giro de un tercero.</t>
  </si>
  <si>
    <t>2.2.3.6.1. Hallazgo administrativo con presunta incidencia disciplinaria</t>
  </si>
  <si>
    <t>Accion_86</t>
  </si>
  <si>
    <t>Incorporar en la lista de chequeo de los estudios previos, la verificación de la disponibilidad de los predios o áreas a intervenir cuando estos deriven de una cesión o uso de suelo.</t>
  </si>
  <si>
    <t>2.2.3.6.2. Hallazgo administrativo con presunta incidencia disciplinaria</t>
  </si>
  <si>
    <t>Accion_87</t>
  </si>
  <si>
    <t>Hacer seguimiento mensual a las garantía que amparan cada contrato para su actualización al termino del mismo</t>
  </si>
  <si>
    <t>2.2.3.6.3. Hallazgo administrativo con presunta incidencia</t>
  </si>
  <si>
    <t>Accion_88</t>
  </si>
  <si>
    <t>Realizar seguimiento a la aprobación de los productos del Contrato IDU-2226-2013, en el evento de incumplimiento de la entrega de los productos pendientes se afectaran las garantías de cumplimiento y calidad, así como la correspondiente aplicación de la cláusula penal pecuniaria.</t>
  </si>
  <si>
    <t>2.2.3.7.1. Hallazgo administrativo con presunta incidencia disciplinaria</t>
  </si>
  <si>
    <t>Accion_89</t>
  </si>
  <si>
    <t>2.2.3.8.2. Hallazgo administrativo con presunta incidencia</t>
  </si>
  <si>
    <t>Accion_90</t>
  </si>
  <si>
    <t>En virtud a que la entidad ha cumplido con las exigencias de la SDM, para obtener los PMT del contrato IDU-1885-2013, sin que ese PMT se haya a probado, se escalará el tema en el comité intersectorial del Distrito con el fin de Agilizar y obtener la aprobación del Mismo</t>
  </si>
  <si>
    <t>2.2.3.8.3. Hallazgo administrativo con presunta incidencia disciplinaria</t>
  </si>
  <si>
    <t>Accion_91</t>
  </si>
  <si>
    <t>Adjudicar el proceso de construcción de un muro con tendencia verde en la calle 45 entre carreras 7 y 13 costado sur, utilizando los diseños realizados por parte del contrato de obra No. 1885 de 2013.</t>
  </si>
  <si>
    <t>2.2.3.8.4. Hallazgo Administrativo con presunta incidencia</t>
  </si>
  <si>
    <t>Accion_92</t>
  </si>
  <si>
    <t>Generar una Guía en donde se establezca la metodología, requisitos, elementos técnicos, alcance de las actividades de pre-diagnóstico y diagnóstico, para estructurar un programa de conservación para la infraestructura vial y espacio público construido en Bogotá D.C., y mecanismos de control a los cambios de las priorizaciones y metas fijadas preliminarmente.</t>
  </si>
  <si>
    <t>2.2.3.9.1. Hallazgo administrativo con presunta</t>
  </si>
  <si>
    <t>Accion_93</t>
  </si>
  <si>
    <t>En virtud a que la entidad ha cumplido con las exigencias de la Secretaría de Movilidad - SDM para obtener por parte de ésta el recibo de las obras de señalización llevadas a cabo en el contrato 59/2012, sin que dicho recibo se haya surtido, con el fin de agilizar y obtener el mismo, se escalará el tema al Comité Intersectorial Distrital</t>
  </si>
  <si>
    <t>2.2.3.9.2. Hallazgo administrativo, porque los contratos de obra No 059 de 2012 e interventoría No 066 de 2012, no se han podido liquidar debido a la falta de recibo a satisfacción de las obras ejecutadas por parte de la Secretaría Distrital de Movilidad</t>
  </si>
  <si>
    <t>Accion_94</t>
  </si>
  <si>
    <t>2.2.3.10.1. Hallazgo administrativo con presunta</t>
  </si>
  <si>
    <t>Accion_95</t>
  </si>
  <si>
    <t>Incluir en el modelo de pliegos de condiciones de obra, de una disposición mediante la cual se de la directriz a los futuros contratistas sobre las líneas de inversión que deben escoger para el manejo del patrimonio autónomo que se constituye para el manejo del anticipo, por parte de las fiduciarias.</t>
  </si>
  <si>
    <t>2.2.3.10.2. Hallazgo administrativo con presunta incidencia</t>
  </si>
  <si>
    <t>Andrea Johanna Alvarez Tibaduiza - paalvare1</t>
  </si>
  <si>
    <t>Accion_96</t>
  </si>
  <si>
    <t>2.2.3.10.3. Hallazgo administrativo por el</t>
  </si>
  <si>
    <t>Accion_97</t>
  </si>
  <si>
    <t>Proyectar el Estatuto de Valorización incluyendo orientaciones que propendan por la reduccción de la incertidumbre en las obras de los proyectos de acuerdo</t>
  </si>
  <si>
    <t>2.2.3.12.1. Hallazgo administrativo con Presunta incidencia disciplinaria</t>
  </si>
  <si>
    <t>Accion_98</t>
  </si>
  <si>
    <t>La Entidad no está de acuerdo con el hallazgo levantado, toda vez que el contrato no corresponde a la vigencia auditada y se acatarán los requisitos legales para la suscripción del contrato IDU-001-2015. No obstante lo anterior, la entidad Ejecutará las siguientes acciones de mejora: 1. Realizó capacitaciones al personal de la Dirección Técnica Administrativa y Financiera que apoya la elaboración de estudios previos y supervisión de contratos, sobre diseño y elaboración de estudios de mercado y estudios previos.</t>
  </si>
  <si>
    <t>2.2.3.13.1. Hallazgo administrativo con posible incidencia disciplinaria</t>
  </si>
  <si>
    <t>Salvador Mendoza Suarez - psmendoz1</t>
  </si>
  <si>
    <t>Carolina Del Pilar Guarnizo Garcia - ccguarni1</t>
  </si>
  <si>
    <t>Accion_99</t>
  </si>
  <si>
    <t>2.Realizar una socialización de la "Guía para la Elaboración de Estudios del Sector", emitida por Colombia Compra Eficiente; dirigida a funcionarios y/o contratistas encargados de elaborar Estudios previos y Supervisar contratos en el Instituto.</t>
  </si>
  <si>
    <t>Accion_100</t>
  </si>
  <si>
    <t>Formular y Adoptar un Plan de Acción especificando los diferentes componentes técnicos, financieros, sociales, ambientales, jurídicos y de gestión del Proyecto, dimensionando los diferentes recursos requeridos para su ejecución.</t>
  </si>
  <si>
    <t>2.2.3.14.1. Hallazgo administrativo con presunta</t>
  </si>
  <si>
    <t>Accion_101</t>
  </si>
  <si>
    <t>Establecer en el procedimiento de liquidacion de contratos y convenios la previsión de la procedencia de la liquidación de los contratos de interventoría de obra cuando el contrato de obra objeto de la interventoria se liquide en sede judicial.</t>
  </si>
  <si>
    <t>2.2.3.15.1. Hallazgo administrativo por supeditar</t>
  </si>
  <si>
    <t>Accion_102</t>
  </si>
  <si>
    <t>Incorporar en la ejecución de los proyectos de obra de PDD 809, 810 y 543 la "Guía de seguimiento a proyectos de infraestructura y espacio público"</t>
  </si>
  <si>
    <t>2.2.4.1. Hallazgo administrativo con presunta</t>
  </si>
  <si>
    <t>Accion_103</t>
  </si>
  <si>
    <t>1. Elaborar un informe trimestral, dirigido a la Dirección General, en el cual se evidencie el estado de la ejecución de pasivos y reservas de la entidad.</t>
  </si>
  <si>
    <t>2.2.5.1.3.1. Hallazgo Administrativo con Presunta</t>
  </si>
  <si>
    <t>Accion_104</t>
  </si>
  <si>
    <t>Adoptar el procedimiento "Gestión para el pago de providencias judiciales y decisiones extrajudiciales", con el fin de minimizar el tiempo otorgado por el Decreto 606 de 2011 y la Ley 1437 de 2011 para pagar las condenas en contra del Instituto.</t>
  </si>
  <si>
    <t>2.2.5.1.7.1. Hallazgo Administrativo con Incidencia</t>
  </si>
  <si>
    <t>Julian Samuel Lozano Munoz - cjlozano1</t>
  </si>
  <si>
    <t>Accion_105</t>
  </si>
  <si>
    <t>Solicitar a la OAP incluir en el anteproyecto de presupuesto para la vigencia 2016, los recursos proyectados por la DTGJ para atender el pago de las sentencias judiciales.</t>
  </si>
  <si>
    <t>Accion_106</t>
  </si>
  <si>
    <t>2.2.5.1.7.2. Hallazgo Administrativo con incidencia</t>
  </si>
  <si>
    <t>Accion_107</t>
  </si>
  <si>
    <t>Accion_108</t>
  </si>
  <si>
    <t>2.2.5.1.7.3. Hallazgo Administrativo con Incidencia Fiscal</t>
  </si>
  <si>
    <t>Accion_109</t>
  </si>
  <si>
    <t>Accion_110</t>
  </si>
  <si>
    <t>Generar una Guía en donde se establezca la metodología, requisitos, elementos técnicos, alcance de las actividades de pre-diagnóstico y diagnóstico, para estructurar un programa de conservación para la infraestructura vial y espacio público construido en Bogotá D.C. ,y mecanismos de control a los cambios de las priorizaciones y metas fijadas preliminarmente.</t>
  </si>
  <si>
    <t>3.2.2.1. Hallazgo administrativo con presunta incidencia disciplinaria por falta de planeación.</t>
  </si>
  <si>
    <t>Accion_111</t>
  </si>
  <si>
    <t>Realizar 2 jornadas de capacitación en actividades propias para adelantar modificaciones contractuales</t>
  </si>
  <si>
    <t>3.2.7.1. Hallazgo administrativo con</t>
  </si>
  <si>
    <t>Accion_112</t>
  </si>
  <si>
    <t>Continuar con el procedimento de "Seguimiento a la estabilidad y calidad de las obras con póliza vigente".</t>
  </si>
  <si>
    <t>3.1.1. Hallazgo administrativo con presunta incidencia disciplinaria y fiscal en cuantía de $94.615.639, por los daños existentes en las vías objeto del contrato de obra IDU-071 de 2012</t>
  </si>
  <si>
    <t>Accion_113</t>
  </si>
  <si>
    <t>Se requerirá al contratista a través de la Interventoría para que de atención a las observaciones planteadas por el Ente de Control así como las que evidencie el Instituto en el desarrollo del contrato.</t>
  </si>
  <si>
    <t>3.2.1. Hallazgo administrativo por falta de atención oportuna en las reparaciones a los daños evidenciados del contrato de obra IDU-1686 de 2014.</t>
  </si>
  <si>
    <t>Accion_114</t>
  </si>
  <si>
    <t>En caso de no ser atendidas las observaciones del ente de control por el contratista se dará inicio a las acciones legales previstas en el contrato.</t>
  </si>
  <si>
    <t>Accion_115</t>
  </si>
  <si>
    <t>Realizar la liquidación del convenio 005 de 2001.</t>
  </si>
  <si>
    <t>3.3.1. Hallazgo administrativo porque a la fecha no se ha liquidado el convenio 005 de 2001.</t>
  </si>
  <si>
    <t>Accion_116</t>
  </si>
  <si>
    <t>Realizar un Balance Financiero del estado del modificatorio 7 de 2014 con corte a 31 de diciembre de 2015 y presentarlo en el primer trimestre del año 2016 en sede del Comité IDU - Transmilenio con el fin de Informar a Transmilenio S.A. el estado de ejecución de los recursos.</t>
  </si>
  <si>
    <t>3.4.1. Hallazgo administrativo con presunta incidencia disciplinaria y penal por la inadecuada distribución de la transferencia de recursos específicos al proyecto troncal avenida Boyacá.</t>
  </si>
  <si>
    <t>Accion_117</t>
  </si>
  <si>
    <t>Estructurar y adoptar un documento que establezca de manera precisa la adecuada gestión y reprote de los recursos que TM transfiere al IDU para los proyectos de troncales soportados en el Convenio 020 de 2001 y sus diferentes modificatorios.</t>
  </si>
  <si>
    <t>3.4.2. Hallazgo administrativo con presunta incidencia disciplinaria y penal por no reportar a TRASMILENIO la información exacta y veraz frente a la ejecución de recursos proyecto troncal avenida Boyacá.</t>
  </si>
  <si>
    <t>Accion_118</t>
  </si>
  <si>
    <t>Publicar en el Sistema Electrónico de Contratación Pública - SECOP el Acto Administrativo de Justificación de la Contratación Directa y los Estudios Previos del Convenio 3 de 2012.</t>
  </si>
  <si>
    <t>3.5.1. Hallazgo administrativo con presunta incidencia disciplinaria por no presentar oportunamente las actualizaciones en Portal de Contratación Estatal - SECOP del contrato interadministrativo 3 de 2012.</t>
  </si>
  <si>
    <t>Accion_119</t>
  </si>
  <si>
    <t>En la actualidad el Instituto cuenta con el Procedimiento PR-GC-09 – ELABORACIÓN Y SUSCRIPCIÓN DE CONVENIOS Y CONTRATOS INTERADMINISTRATIVOS DE CONTRATACIÓN DIRECTA POR CAUSALES DISTINTAS A LA PRESTACIÓN DE SERVICIOS Y DE APOYO A LA GESTIÓN – 14/08/2014 e Instructivo IN-IN-014 – ELABORACIÓN SUSCRIPCIÓN EJECUCIÓN Y TERMINACIÓN DE CONVENIOS Y CONTRATOS INTERADMINISTRATIVOS -30/12/2013 implementados por el IDU con posterioridad a la estructuración y suscripción del Contrato Interadministrativo N° 03-2012; los cuales se vienen empleando desde su adopción con lo que se considera se minimiza la ocurrencia de este riesgo.</t>
  </si>
  <si>
    <t>3.5.2. Hallazgo administrativo con presunta incidencia disciplinaria por la falta de Planeación en la etapa precontractual toda vez que se evidencio la no existencia de los estudios previos.</t>
  </si>
  <si>
    <t>Accion_120</t>
  </si>
  <si>
    <t>El Ordenador del Gasto del Contrato o Convenio Interadministrativo designará mediante memorando el supervisor del mismo una vez se sucriba el Contrato o Convenio Administrativo.</t>
  </si>
  <si>
    <t>3.5.3. Hallazgo administrativo con presunta incidencia disciplinaria por no nombrar un Supervisor por parte del IDU durante la ejecución del contrato.</t>
  </si>
  <si>
    <t>Accion_121</t>
  </si>
  <si>
    <t>Mediante oficio se continuará requiriendo a la UAERMV el cumplimiento de las obligaciones contractuales establecidas en la minuta del contrato interadministrativo No. 03-2012 y en los estudios previos en lo referente a las pólizas constituidas en el mismo; igualmente respecto a lo consignado en las notas definidas en el acta de liquidacion.</t>
  </si>
  <si>
    <t>3.5.4. Hallazgo administrativo con presunta incidencia disciplinaria por haber efectuado pagos a cargo del valor del contrato para las pólizas de amparo</t>
  </si>
  <si>
    <t>Accion_122</t>
  </si>
  <si>
    <t>Mediante oficio se continuará con los requerimientos a la UAERMV en cuanto al cumplimiento de lo allí establecido igualmente respecto a las notas definidas en el acta de liquidación con relación a reitegrar los saldos existentes a favor del IDU</t>
  </si>
  <si>
    <t>3.5.5. Hallazgo administrativo con presunta incidencia disciplinaria por el manejo indebido de la cuenta de ahorros que aperturó la UAERMV, para depositar los dineros exclusivos del convenio.</t>
  </si>
  <si>
    <t>Accion_123</t>
  </si>
  <si>
    <t>Mediante oficio se continuará con los requerimientos a la UAERMV en cuanto al cumplimiento de lo allí establecido para estos rendimientos financieros e igualmente respecto a las notas definidas en el acta de liquidación con relación a consignar los rendimientos pendientes hasta la fecha efectiva de la devolución de los saldos a favor del IDU</t>
  </si>
  <si>
    <t>3.5.6. Hallazgo administrativo con presunta incidencia disciplinaria por incumplimiento en las consignaciones de los rendimientos financieros al IDU, generados en las cuentas de ahorro aperturadas para la administración del contrato interadministrativo 3</t>
  </si>
  <si>
    <t>Accion_124</t>
  </si>
  <si>
    <t>Incluir la fase de liquidación de contrato dentro del ciclo de vida del proyecto con el fin de hacer seguimiento a esta fase a todos los proyectos misionales que ejecuta la entidad.</t>
  </si>
  <si>
    <t>3.7.1. Hallazgo administrativo con presunta incidencia disciplinaria, por no liquidar los contratos en el periodo comprendido entre el 1 de enero de 2008 a 31 de diciembre de 2012, toda vez que no se evidencia una actuación oportuna y diligente.</t>
  </si>
  <si>
    <t>Accion_125</t>
  </si>
  <si>
    <t>Tramitar la Firma de las pólizas vigentes del actual programa de seguros.</t>
  </si>
  <si>
    <t>3.9.1. Hallazgo administrativo por cuanto las pólizas que amparan el manejo y los responsables de las cajas menores no se encontraron firmadas por el tomador, IDU.</t>
  </si>
  <si>
    <t>Amanda Lucia Buitrago Reyes - cabuitra3</t>
  </si>
  <si>
    <t>Accion_126</t>
  </si>
  <si>
    <t>Diseñar aprobar e implementar una lista de chequeo para verificar el cumplimiento de los requisitos de legalización de las pólizas tomadas por el IDU incluyendo la acción de firma por parte del tomador.</t>
  </si>
  <si>
    <t>Accion_127</t>
  </si>
  <si>
    <t>Incluir en la circular de lineamientos para el cierre fiscal de la vigencia 2015 las fechas limites para las siguientes actividades relacionadas con las Cajas Menores: Radicación de solicitudes para gastos por parte de las áreas legalización y consignación de saldos.</t>
  </si>
  <si>
    <t>3.9.2. Hallazgo administrativo con presunta incidencia disciplinaria por cuanto en el IDU no se realizó el cierre definitivo de la caja menor de predios durante la vigencia 2014</t>
  </si>
  <si>
    <t>Accion_128</t>
  </si>
  <si>
    <t>Cumplir con la legalización y consignación de saldos según las fechas señaladas en la circular de lineamientos para el cierre fiscal de la vigencia 2015</t>
  </si>
  <si>
    <t>Accion_129</t>
  </si>
  <si>
    <t>Realizar Reinducción en el puesto de trabajo al funcionario encargado del manejo de la Caja Menor.</t>
  </si>
  <si>
    <t>3.9.3. Hallazgo administrativo por cuanto se evidenciaron debilidades de control y seguimiento que afecta la confiabilidad de la información contenida en los soportes de algunos los reembolsos.</t>
  </si>
  <si>
    <t>Accion_130</t>
  </si>
  <si>
    <t>Elaboración del modificatorio al contrato 1863 de 2014 implementando la guía de manejo ambiental de proyectos de infraestructura en el área urbana del Distrito Capital</t>
  </si>
  <si>
    <t>3.1.1.</t>
  </si>
  <si>
    <t>Accion_131</t>
  </si>
  <si>
    <t>Modificar el procedimiento de de Modificación y Suspensión a contratos estatales excepto PSP, ajustando los tiempos y responsables de la ejecución de cada una de las actividades descritas en el Procedimiento.</t>
  </si>
  <si>
    <t>Accion_132</t>
  </si>
  <si>
    <t>Estandarizar e implementar una (1) lista de chequeo de documentos técnicos mínimos que debe ser anexa junto con los documentos previos al inicio de un proceso de selección.</t>
  </si>
  <si>
    <t>Accion_133</t>
  </si>
  <si>
    <t>Implementación de un plan de contingencia para superar los posibles atrasos</t>
  </si>
  <si>
    <t>3.1.2.</t>
  </si>
  <si>
    <t>Accion_134</t>
  </si>
  <si>
    <t>Efectuar el seguimiento al contrato, específicamente al plan de contingencia, requiriendo al contratiata a través de la interventoría y mediante los comités de seguimiento, para el cumplimiento del mismo. En caso de requerirse, adelantar las acciones sancionatorias previstas en el contrato</t>
  </si>
  <si>
    <t>Accion_135</t>
  </si>
  <si>
    <t>Amortización total del anticipo entregado al contratista</t>
  </si>
  <si>
    <t>3.1.3.</t>
  </si>
  <si>
    <t>Accion_136</t>
  </si>
  <si>
    <t>Para los contratos que involucren entrega de anticipo al contratista, mediante oficio se solicitará al contratista a través de la interventoría, facturar de forma independiente el valor de consultoría y el valor de las obras.</t>
  </si>
  <si>
    <t>Accion_137</t>
  </si>
  <si>
    <t>3.1.4.</t>
  </si>
  <si>
    <t>Accion_138</t>
  </si>
  <si>
    <t>Socialización a los supervisores y/o coordinadores de contratos de la DTM, los hallazgos efectuados por la Contraloría en relación con el anticipo, y capacitación a dicho respecto.</t>
  </si>
  <si>
    <t>Accion_139</t>
  </si>
  <si>
    <t>La Contraloría señala que ...Según lo anterior, no se aceptan los argumentos planteados y se confirma el hallazgo formulado y se dará el respectivo traslado a la UAERMV., en consecuencia, la observación queda a cargo del UAERMV.</t>
  </si>
  <si>
    <t>3.1.5.</t>
  </si>
  <si>
    <t>Accion_140</t>
  </si>
  <si>
    <t>Proyectar y tramitar acto administrativo, que permita la aclaración de la resolución de adjudicación</t>
  </si>
  <si>
    <t>3.2.1.</t>
  </si>
  <si>
    <t>Accion_141</t>
  </si>
  <si>
    <t>Con base en el Acto Administrativo Aclaratorio de la Resolución de Adjudicación, tramitar ajuste en el valor del contrato</t>
  </si>
  <si>
    <t>Accion_142</t>
  </si>
  <si>
    <t>Fortalecer el mecanismo de control implementado en la DTPS, mediante instrucciones precisas a los profesionales y/o asesores designados, respecto a la revisión previa de los documentos generados en el área</t>
  </si>
  <si>
    <t>Accion_143</t>
  </si>
  <si>
    <t>Modificatorio No. 2 al contrato de obra 1862 de 2014, implementando la guí de manejo ambiental urbana</t>
  </si>
  <si>
    <t>3.2.2.</t>
  </si>
  <si>
    <t>Accion_144</t>
  </si>
  <si>
    <t>Accion_145</t>
  </si>
  <si>
    <t>Accion_146</t>
  </si>
  <si>
    <t>Reprogramación de las obras objeto del contrato. ( Prórroga No. 1)</t>
  </si>
  <si>
    <t>3.2.3.</t>
  </si>
  <si>
    <t>Accion_147</t>
  </si>
  <si>
    <t>Efectuar el seguimiento al contrato, específicamente al cronograma de obra, requiriendo al contratiata a través de la interventoría y mediante los comités de seguimiento, para el cumplimiento del mismo. En caso de requerirse, adelantar las acciones sancionatorias previstas en el contrato</t>
  </si>
  <si>
    <t>Accion_148</t>
  </si>
  <si>
    <t>Actualizar el procedimiento PR-GC-06 Declaratoria de Incumplimiento para la imposición de multa, cláusula penal, caducidad y/o afectación de la garantía única de cumplimiento.</t>
  </si>
  <si>
    <t>3.3.1.</t>
  </si>
  <si>
    <t>Accion_149</t>
  </si>
  <si>
    <t>Realizar una jornada de capacitación del procedimiento PR-GC-06 Declaratoria de Incumplimiento para la imposición de multa, cláusula penal, caducidad y/o afectación de la garantía única de cumplimiento</t>
  </si>
  <si>
    <t>Accion_150</t>
  </si>
  <si>
    <t>Incluir en los anexos técnicos de los documentos del proceso de selección el análisis del nivel del servicio de cada uno de los componentes o tramites requeridos en donde se determinen los plazos estimados para la obtención de los permisos y/o tramites con las empresas Distritales y/o nacionales sin afectar el desarrollo de las obras.</t>
  </si>
  <si>
    <t>3.3.2.</t>
  </si>
  <si>
    <t>Accion_151</t>
  </si>
  <si>
    <t>3.6.1.</t>
  </si>
  <si>
    <t>Accion_152</t>
  </si>
  <si>
    <t>Realizar la socialización de la modificación del Manual de interventoría y/o supervisión de contratos- Versión 3, adoptado mediante la Resolución No. 66321 del 18 de Diciembre de 2015, resaltando los tiempos estimados para suscribir el inicio de los contratos</t>
  </si>
  <si>
    <t>3.10.1.</t>
  </si>
  <si>
    <t>Accion_153</t>
  </si>
  <si>
    <t>Implementar una herramienta que permita el seguimiento y control a los tiempos establecidos en el contrato para la suscripción del acta de inicio.</t>
  </si>
  <si>
    <t>Accion_154</t>
  </si>
  <si>
    <t>1. Reiterar contenido de procedimiento PR-GC-02 LICITACION PUBLICA, respecto al control por parte del generador documental de las publicaciones efectuadas.</t>
  </si>
  <si>
    <t>3.10.2</t>
  </si>
  <si>
    <t>Accion_155</t>
  </si>
  <si>
    <t>3.11.1</t>
  </si>
  <si>
    <t>Accion_156</t>
  </si>
  <si>
    <t>3.12.1.</t>
  </si>
  <si>
    <t>Accion_157</t>
  </si>
  <si>
    <t>Evidenciar semestralmente en los proyectos que se contratan en la entidad, el inventario de redes de servicios públicos domiciliarios previo al inicio de la obra.</t>
  </si>
  <si>
    <t>3.12.2.</t>
  </si>
  <si>
    <t>Accion_158</t>
  </si>
  <si>
    <t>Reportar el avance del proceso administrativo sancionatorio al que haya lugar en el marco del contrato IDU-1347-2014 a través del informe mensual de seguimiento a Proyectos formato FO-SP-173.</t>
  </si>
  <si>
    <t>3.12.3</t>
  </si>
  <si>
    <t>Accion_159</t>
  </si>
  <si>
    <t>Estandarizar e implementar en el sistema de Gestión de Calidad de la entidad en el Proceso Gestión Contractual un formato denominado Lista de Chequeo de verificación documental, para modificación y/o aclaración a contratos derivados de procesos de selección, que contenga la trazabilidad de la información del contrato objeto de modificación y/o aclaración desde la etapa precontractual hasta la contractual, entre las cuales se encontrará la fecha de suscripción de cada modificación y/o aclaración.</t>
  </si>
  <si>
    <t>3.13.1</t>
  </si>
  <si>
    <t>Accion_160</t>
  </si>
  <si>
    <t>Accion_161</t>
  </si>
  <si>
    <t>3.13.2.</t>
  </si>
  <si>
    <t>Accion_162</t>
  </si>
  <si>
    <t>Con base en la aclaración de la Resolución de adjudicación, tramitar ajuste del contrato IDU-1346-2014</t>
  </si>
  <si>
    <t>Accion_163</t>
  </si>
  <si>
    <t>Accion_164</t>
  </si>
  <si>
    <t>Realizar la socialización de la modificación del Manual de interventoría y/o supervisión de contratos- Versión 3, adoptado mediante la Resolución No. 66321 del 18 de Diciembre de 2015, resaltando las responsabilidades de la Supervisión IDU, en cuanto a la información consignada en los informes mensuales.</t>
  </si>
  <si>
    <t>3.13.6.</t>
  </si>
  <si>
    <t>Accion_165</t>
  </si>
  <si>
    <t>Fortalecer la etapa previa al inicio de la consultoria dando cumplimiento a lo establecido en el Formato FO-FP-01 " Productos de estudios de Prefactibilidad - Lista de Chequeo" (Esta lista de chequeo no se habia adoptado en el momento deformulacion del proyecto objeto del contrato IDU-1877-2014) o en el formato FOFP02-Productos -Estudio Factibilidad Lista Chequeo. Según el estado de maduración del proyecto. Documentar con los anexos técnicos respectivos del proyecto.</t>
  </si>
  <si>
    <t>3.15.1</t>
  </si>
  <si>
    <t>Accion_166</t>
  </si>
  <si>
    <t>Realizar la socialización de la modificación del Manual de interventoría y/o supervisión de contratos- Versión 3, adoptado mediante la Resolución No. 66321 del 18 de Diciembre de 2015, resaltando las responsabilidades de la Supervisión IDU, en cuanto al seguimiento a las polizas de los contratos.</t>
  </si>
  <si>
    <t>3.18.1</t>
  </si>
  <si>
    <t>Accion_167</t>
  </si>
  <si>
    <t>Modificar el procedimiento de Modificación y Suspensión a contratos estatales excepto PSP, ajustando los tiempos y responsables de la ejecución de cada una de las actividades descritas en el Procedimiento.</t>
  </si>
  <si>
    <t>Accion_168</t>
  </si>
  <si>
    <t>Informar Semanalmente a las áreas técnicas el estado de las garantías de los contratos nuevos y modificaciones a través del Sistema de Gestión documental ORFEO.</t>
  </si>
  <si>
    <t>Accion_169</t>
  </si>
  <si>
    <t>3.19.1.</t>
  </si>
  <si>
    <t>Accion_170</t>
  </si>
  <si>
    <t>3.19.2.</t>
  </si>
  <si>
    <t>Accion_171</t>
  </si>
  <si>
    <t>Reportar el avance del proceso administrativo sancionatorio al que haya lugar en el marco del contrato IDU-1843-2014 a través del informe mensual de seguimiento a Proyectos formato FO-SP-173.</t>
  </si>
  <si>
    <t>3.19.3.</t>
  </si>
  <si>
    <t>Accion_172</t>
  </si>
  <si>
    <t>3.19.4.</t>
  </si>
  <si>
    <t>Accion_173</t>
  </si>
  <si>
    <t>Realizar la socialización de la modificación del Manual de interventoría y/o supervisión de contratos- Versión 3, adoptado mediante la Resolución No. 66321 del 18 de Diciembre de 2015, en cuanto a la consignación de los rendimientos financieros del anticipo de los contratos.</t>
  </si>
  <si>
    <t>3.20.1.</t>
  </si>
  <si>
    <t>Accion_174</t>
  </si>
  <si>
    <t>Capacitar al equipode trabajo de la STRH y al equipo directivo sobre los procedimientos de admnistración del talento humano relacionados con las diferentes situaciones administrativas</t>
  </si>
  <si>
    <t>4.1.1.1.</t>
  </si>
  <si>
    <t>Accion_175</t>
  </si>
  <si>
    <t>Introducir controles en los procedimientos de ingreso, traslado, encargo y retiro</t>
  </si>
  <si>
    <t>Accion_176</t>
  </si>
  <si>
    <t>Hacer efectivo de manera inmediata el fallo disciplinario una vez ejecutoriado</t>
  </si>
  <si>
    <t>Accion_177</t>
  </si>
  <si>
    <t>Continuacion de los procesos judiciales de expropiacion. seguimiento de la investigacion penal</t>
  </si>
  <si>
    <t>4.1.2.1.</t>
  </si>
  <si>
    <t>Accion_178</t>
  </si>
  <si>
    <t>Incluir en el programa de inducción y reinducción, las temáticas que permitan la divulgación del Manual de Derechos Petición y el Manual de Gestión Documental.</t>
  </si>
  <si>
    <t>4.1.2.4.</t>
  </si>
  <si>
    <t>Accion_355</t>
  </si>
  <si>
    <t>Reformular las acciones no cerradas por el ente de control.</t>
  </si>
  <si>
    <t>2.2.2.1.</t>
  </si>
  <si>
    <t>Accion_356</t>
  </si>
  <si>
    <t>Suscribir un convenio con el fin de establecer un acuerdo de cooperación entre EL IDU y CODENSA tendiente a la identificación, protección, traslado o reubicación de las Redes de CODENSA que resulten afectadas con ocasión de la ejecución de proyectos de Infraestructura.</t>
  </si>
  <si>
    <t>2.2.3.3.2.</t>
  </si>
  <si>
    <t>Accion_357</t>
  </si>
  <si>
    <t>Estudiar las posibles alternativas dentro de las normas de construcción y urbanismo, una vez definida la alternativa se realizarán los procesos de contratación de obra e interventoría correspondientes.</t>
  </si>
  <si>
    <t>2.2.3.7.1.</t>
  </si>
  <si>
    <t>Accion_358</t>
  </si>
  <si>
    <t>Realizar mesas de trabajo con los responsables de las acciones, para monitorear su eficacia</t>
  </si>
  <si>
    <t>2.2.2.2.</t>
  </si>
  <si>
    <t>Tulia Eugenia Mendez Reyes - ctmendez1</t>
  </si>
  <si>
    <t>Accion_359</t>
  </si>
  <si>
    <t>Mejorar la metodología de acompañamiento a los equipos de formulación de planes de mejoramiento</t>
  </si>
  <si>
    <t>Accion_360</t>
  </si>
  <si>
    <t>Enviar oficio a las interventorías de los contratos en ejecución acerca de la necesidad de controlar que el reintegro de los rendimientos se realice de manera mensual.</t>
  </si>
  <si>
    <t>2.2.3.1.1.</t>
  </si>
  <si>
    <t>Accion_361</t>
  </si>
  <si>
    <t>Modificación del procedimiento de Modificaciones contractuales ajustando los controles a cada una de las actividades descritas en el mismo. Socialización de los cambios a las áreas del IDU.</t>
  </si>
  <si>
    <t>2.2.3.2.1</t>
  </si>
  <si>
    <t>Accion_362</t>
  </si>
  <si>
    <t>Crear una matriz de generación de alertas que permita identificar la radicación en tiempo de los informes</t>
  </si>
  <si>
    <t>2.2.3.2.2.</t>
  </si>
  <si>
    <t>Accion_363</t>
  </si>
  <si>
    <t>Realizar el seguimiento a la matriz de generación de alertas.</t>
  </si>
  <si>
    <t>Accion_364</t>
  </si>
  <si>
    <t>Dar aplicación a la normatividad vigente en lo referente al pacto y pago de obligaciones en moneda extranjera en los contratos suscritos por el IDU.</t>
  </si>
  <si>
    <t>2.2.3.3.1.</t>
  </si>
  <si>
    <t>Accion_365</t>
  </si>
  <si>
    <t>Elaborar comunicación dirigida a la Secretaría Distrital de Hacienda, para que se pronuncie sobre la obligatoriedad del Instituto de Desarrollo Urbano y de Transmilenio de gestionar o propiciar el recaudo o recaudar el 2% de las estampillas distritales para los pagos efectuados con cargo al contrato de obra No. 1630 de 2015, suscrito en desarrollo del Convenio 20 de 2001 IDU-TRANSMILENIO.</t>
  </si>
  <si>
    <t>2.2.3.3.3.</t>
  </si>
  <si>
    <t>Accion_366</t>
  </si>
  <si>
    <t>Elaborar comunicación dirigida a la Secretaría Distrital de Hacienda, para que se pronuncie sobre la obligatoriedad del Instituto de Desarrollo Urbano y de Transmilenio de gestionar o propiciar el recaudo o recaudar el 2% de las estampillas distritales para los pagos efectuados con cargo al contrato de interventoría No. 1653 de 2015, suscrito en desarrollo del Convenio 20 de 2001 IDU-TRANSMILENIO .</t>
  </si>
  <si>
    <t>2.2.3.4.1.</t>
  </si>
  <si>
    <t>Accion_367</t>
  </si>
  <si>
    <t>Aclarar la resolución de adjudicación 54149 de 2015, en lo referente a el cuadro que discrimina el valor del contrato.</t>
  </si>
  <si>
    <t>2.2.3.4.2.</t>
  </si>
  <si>
    <t>Accion_368</t>
  </si>
  <si>
    <t>Modificar el contrato en lo referente al cuadro que discrimina el valor del contrato.</t>
  </si>
  <si>
    <t>Accion_369</t>
  </si>
  <si>
    <t>Excluir el puente de la Vereda Verjón Bajo de la meta física del Contrato de Obra 1667 de 2015</t>
  </si>
  <si>
    <t>2.2.3.5.1.</t>
  </si>
  <si>
    <t>Accion_370</t>
  </si>
  <si>
    <t>Emitir instrucción jurídica en la cual se establezcan los lineamientos respecto del alcance del objeto contractual y sus efectos en relación con las modificaciones.</t>
  </si>
  <si>
    <t>Accion_371</t>
  </si>
  <si>
    <t>Realizar la coordinación interinstitucional previa a la priorización de los puentes que se encuentren en los límites del Distrito</t>
  </si>
  <si>
    <t>2.2.3.5.2.</t>
  </si>
  <si>
    <t>Accion_372</t>
  </si>
  <si>
    <t>Incluir en los procesos de selección el apéndice de Elaboración y control de cronogramas de infraestructura (cronograma de Hitos)</t>
  </si>
  <si>
    <t>2.2.3.8.1.</t>
  </si>
  <si>
    <t>Accion_373</t>
  </si>
  <si>
    <t>Realizar la revisión de los modelos de pliegos y minutas tipo a fin de establecer los ajustes para que los contratos inicien en tiempo.</t>
  </si>
  <si>
    <t>2.2.3.9.1.</t>
  </si>
  <si>
    <t>Accion_374</t>
  </si>
  <si>
    <t>Dar cumplimiento a la normatividad en la materia verificando que las minutas tengan incluidas las garantías correspondientes de acuerdo con la normatividad aplicable.</t>
  </si>
  <si>
    <t>2.2.3.11.1.</t>
  </si>
  <si>
    <t>Accion_375</t>
  </si>
  <si>
    <t>Realizar el seguimiento a la Guia GUDP01 "Alcance Entregables Etapa de Diseño" del 28 de diciembre de 2015.</t>
  </si>
  <si>
    <t>2.2.3.12.1.</t>
  </si>
  <si>
    <t>Accion_376</t>
  </si>
  <si>
    <t>Realizar mesas de trabajo con la SDM con el fin de agilizar los tramites y aprobaciones de los PMT´S y diseños de Semaforización y señalización.</t>
  </si>
  <si>
    <t>2.2.3.13.1.</t>
  </si>
  <si>
    <t>Accion_377</t>
  </si>
  <si>
    <t>Adoptar la Guia de Elaboración y Seguimiento a cronogramas de obras</t>
  </si>
  <si>
    <t>Accion_378</t>
  </si>
  <si>
    <t>2.2.3.14.1.</t>
  </si>
  <si>
    <t>Accion_379</t>
  </si>
  <si>
    <t>Accion_380</t>
  </si>
  <si>
    <t>2.2.3.15.2.</t>
  </si>
  <si>
    <t>Accion_381</t>
  </si>
  <si>
    <t>Estructurar el documento técnico soporte del programa de mantenimiento de espacio público de tal manera que se contrate de forma independiente los diagnósticos, los estudios y diseños de las obras de mantenimiento de espacio público, con el objetivo de definir la meta física y estimar el presupuesto antes de la intervención.</t>
  </si>
  <si>
    <t>2.2.3.15.3.</t>
  </si>
  <si>
    <t>Accion_382</t>
  </si>
  <si>
    <t>Revisar juridicamente si contractualmente se puede exigir un plazo para atender las no conformidades de las obras ejecutadas tendiente a obtener el recibo final de obra</t>
  </si>
  <si>
    <t>2.2.3.15.4.</t>
  </si>
  <si>
    <t>Accion_383</t>
  </si>
  <si>
    <t>Dar cumplimiento a lo estipulado en el Manual de Interventoría en cuanto a Suscribir el Acta de Recibo Final de Obra una vez atendidas las no conformidades</t>
  </si>
  <si>
    <t>2.2.3.16.1.</t>
  </si>
  <si>
    <t>Accion_384</t>
  </si>
  <si>
    <t>Continuar con el debido proceso del presunto incumplimiento del contratista</t>
  </si>
  <si>
    <t>2.2.3.17.1.</t>
  </si>
  <si>
    <t>Accion_385</t>
  </si>
  <si>
    <t>Dar a conocer al contratista de obra y la Interventoría, la Guia INGC03_ADOPCION_DE_MEDIDAS_FRENTE_AL_INCUMPLIMIENTO_DE_LOS_CONTRATOS_V_2.0.pdf</t>
  </si>
  <si>
    <t>Accion_386</t>
  </si>
  <si>
    <t>Realizar el seguimiento mensual al estado de los trámites de cada uno de los contratos que se encuentran en trámite de procedimiento administrativo sancionatorio.</t>
  </si>
  <si>
    <t>Accion_387</t>
  </si>
  <si>
    <t>2.2.3.18.1.</t>
  </si>
  <si>
    <t>Accion_388</t>
  </si>
  <si>
    <t>Accion_389</t>
  </si>
  <si>
    <t>Incluir en los procesos de selección el apendice de Elaboración y control de cronogramas de infraestructura (cronograma de Hitos)</t>
  </si>
  <si>
    <t>2.2.3.19.1.</t>
  </si>
  <si>
    <t>Accion_390</t>
  </si>
  <si>
    <t>Establecer un cronograma de ejecución en las mesas de trabajo para la elaboración, aprobación y validación de diseños por parte del Consultor, la Interventoría, las ESP y el IDU, al inicio de la etapa de diseños para las obras de redes de servicios públicos enmarcadas en los tiempos contractuales.</t>
  </si>
  <si>
    <t>2.2.3.19.2.</t>
  </si>
  <si>
    <t>Accion_391</t>
  </si>
  <si>
    <t>Realizar mesas de trabajo con la SDM con el fin de agilizar los tramites y aprobaciones de los PMT´S y diseños de Semaforizacion y señalización.</t>
  </si>
  <si>
    <t>2.2.3.19.3.</t>
  </si>
  <si>
    <t>Accion_392</t>
  </si>
  <si>
    <t>Accion_393</t>
  </si>
  <si>
    <t>Crear una matriz de generación de alertas que permita identificar la radicación en tiempo de los productos</t>
  </si>
  <si>
    <t>2.2.3.20.1.</t>
  </si>
  <si>
    <t>Accion_394</t>
  </si>
  <si>
    <t>Accion_395</t>
  </si>
  <si>
    <t>2.2.3.21.1.</t>
  </si>
  <si>
    <t>Accion_396</t>
  </si>
  <si>
    <t>Emitir instrucción jurídica en la cual se establezcan los lineamientos frente a los tiempos a contabilizar en cada uno de los documentos contractuales.</t>
  </si>
  <si>
    <t>2.2.3.21.2.</t>
  </si>
  <si>
    <t>Accion_397</t>
  </si>
  <si>
    <t>Realizar el balance de los pagos realizados al contratista</t>
  </si>
  <si>
    <t>2.2.3.21.3.</t>
  </si>
  <si>
    <t>Accion_398</t>
  </si>
  <si>
    <t>2.2.3.21.4.</t>
  </si>
  <si>
    <t>Accion_399</t>
  </si>
  <si>
    <t>Accion_400</t>
  </si>
  <si>
    <t>Accion_401</t>
  </si>
  <si>
    <t>2.2.3.21.5.</t>
  </si>
  <si>
    <t>Accion_402</t>
  </si>
  <si>
    <t>Accion_403</t>
  </si>
  <si>
    <t>2.2.3.21.6.</t>
  </si>
  <si>
    <t>Accion_404</t>
  </si>
  <si>
    <t>Accion_405</t>
  </si>
  <si>
    <t>Incluir en los estudios previos, de los contratos de prestación de servicios para cordinadores y/o supervisores de obras de la DTC, una obligacion tendiente a la entrega del informe de empalme.</t>
  </si>
  <si>
    <t>2.2.3.21.7.</t>
  </si>
  <si>
    <t>Accion_406</t>
  </si>
  <si>
    <t>2.2.3.22.1.</t>
  </si>
  <si>
    <t>Accion_407</t>
  </si>
  <si>
    <t>Realizar el balance de los pagos efectuados a la Interventoría y efectuar los descuentos correspondientes si aplica</t>
  </si>
  <si>
    <t>2.2.3.22.4.</t>
  </si>
  <si>
    <t>Accion_408</t>
  </si>
  <si>
    <t>2.2.3.26.1.</t>
  </si>
  <si>
    <t>Accion_409</t>
  </si>
  <si>
    <t>Accion_410</t>
  </si>
  <si>
    <t>Accion_411</t>
  </si>
  <si>
    <t>Modificar el formato FO-C-155 "Lista de Chequeo Verificación de Requisitos para inicio de la Fase de Ejecución de Obra" en donde se incluya la verificación de los elementos completos del Punto Crea.</t>
  </si>
  <si>
    <t>2.2.3.13.2.</t>
  </si>
  <si>
    <t>Accion_412</t>
  </si>
  <si>
    <t>2.2.3.13.3.</t>
  </si>
  <si>
    <t>Accion_413</t>
  </si>
  <si>
    <t>Realizar la consignación de los rendimientos financieros generados en la cuentas donde se administran los recursos provenientes de las Transferencias Ordinarias, durante los tres días hábiles siguientes a la liquidación y expedición del acto administrativo que ordena su devolución.</t>
  </si>
  <si>
    <t>2.2.4.1.1</t>
  </si>
  <si>
    <t>Accion_414</t>
  </si>
  <si>
    <t>Expedir el acto administrativo firmado por la representante legal del IDU, mediante el cual se asuma el incremento salarial para la vigencia 2016.</t>
  </si>
  <si>
    <t>2.2.4.1.2</t>
  </si>
  <si>
    <t>Accion_415</t>
  </si>
  <si>
    <t>Agilizar la firma de los informes presupuestales para su envío en el termino establecido. (3 días hábiles STRT, 1 día hábil STPC y 2 días hábiles para firmas y 1 día hábil para radicación)</t>
  </si>
  <si>
    <t>2.2.4.1.3</t>
  </si>
  <si>
    <t>Accion_416</t>
  </si>
  <si>
    <t>Solicitar a la Secretaría Distrital de Hacienda la modificación del artículo de las disposiciones generales del Decreto por medio del cual se liquida el Presupuesto Anual del Distrito, proponiendo suprimir el reporte en medio físico, dentro de las estrategias de gobierno abierto y disminución del uso de papel.</t>
  </si>
  <si>
    <t>Accion_417</t>
  </si>
  <si>
    <t>Elaborar y remitir para consideración de la Secretaría Distrital de Movilidad y la Secretaría Jurídica de la Alcaldía Mayor, la propuesta de modificación del Decreto 323 de 2004 con el fin de ampliar la finalidad y destinación de los recursos recaudados en el Fondo Cuenta, producto del pago compensatorio de estacionamientos y el pago compensatorio por obligaciones urbanísticas, y de esta manera viabilizar su ejecución.</t>
  </si>
  <si>
    <t>2.2.4.3.1</t>
  </si>
  <si>
    <t>Jose Edgar Isairias Mora - cjisairi1</t>
  </si>
  <si>
    <t>Accion_418</t>
  </si>
  <si>
    <t>Presentar proyecto de acuerdo al Concejo de Bogotá, solicitando cupo de vigencias futuras, acorde al Plan de Desarrollo 2016 - 2020 - Bogotá mejor para todos</t>
  </si>
  <si>
    <t>2.2.4.4.1</t>
  </si>
  <si>
    <t>Accion_419</t>
  </si>
  <si>
    <t>En mesas de trabajo adelantar la depuración y liquidación de los contratos.</t>
  </si>
  <si>
    <t>Accion_420</t>
  </si>
  <si>
    <t>Fortalecer la planeación presupuestal en la asignación de recursos a proyectos que ya se estan priorizados por la alta gerencia</t>
  </si>
  <si>
    <t>2.3.1.1.</t>
  </si>
  <si>
    <t>Accion_421</t>
  </si>
  <si>
    <t>Se hará uso del mecanismo de Vigencias Futuras. Proyectos del IDU que serán presentados al consejo de Bogotá para que aprueben las vigencias futuras. Lo cual mejoraría la planeación financiera y la entrega de bienes y productos físicos estarían en armonía con la ejecución del presupuesto para cada una de las vigencias.</t>
  </si>
  <si>
    <t>Accion_422</t>
  </si>
  <si>
    <t>Continuar con el proceso del presunto incumplimiento parcial y dar inicio al nuevo proceso sancionatorio</t>
  </si>
  <si>
    <t>2.3.3.1.</t>
  </si>
  <si>
    <t>Accion_423</t>
  </si>
  <si>
    <t>Requerir a la interventoría para que radique el informe de incumplimiento contractual en la DTGC.</t>
  </si>
  <si>
    <t>Accion_424</t>
  </si>
  <si>
    <t>3.2.2.1.</t>
  </si>
  <si>
    <t>Accion_425</t>
  </si>
  <si>
    <t>3.2.2.2.</t>
  </si>
  <si>
    <t>Accion_426</t>
  </si>
  <si>
    <t>Priorizar el proceso de selección para la ejecución de la obra con su respectiva interventoría, solicitar ante la OAP la inclusión de los recursos en el presupuesto del IDU.</t>
  </si>
  <si>
    <t>3.2.3.1.</t>
  </si>
  <si>
    <t>Accion_427</t>
  </si>
  <si>
    <t>Cumplir los términos que establezca el articulo 149 del Acuerdo 645 de 2016 "Plan de Desarrollo "Bogotá para Todos" los plazos correspondientes para el inicio de la construcción de las obras del acuerdo de Valorización del acuerdo 523 de 2013.</t>
  </si>
  <si>
    <t>3.2.4.1.</t>
  </si>
  <si>
    <t>Accion_428</t>
  </si>
  <si>
    <t>2.2.3.17.2.</t>
  </si>
  <si>
    <t>Accion_481</t>
  </si>
  <si>
    <t>Efectuar el cruce de cuentas con la Empresa ETB de los proyectos 123 y 124</t>
  </si>
  <si>
    <t>Accion_482</t>
  </si>
  <si>
    <t>Solicitar concepto jurídico a Colombia Compra Eficiente sobre el alcance u objeto de una prefactibilidad y factibilidad en los contratos de obra pública.</t>
  </si>
  <si>
    <t>Accion_483</t>
  </si>
  <si>
    <t>Se hará uso del mecanismo de Vigencias Futuras. Los proyectos del IDU serán presentados al Concejo de Bogotá para que aprueben las vigencias futuras, con el fin de mejorar la planeación financiera y la entrega de bienes y productos físicos para que estén en armonía con la ejecución del presupuesto para cada una de las vigencias.</t>
  </si>
  <si>
    <t>Accion_484</t>
  </si>
  <si>
    <t>Revisar en el marco del Plan de Desarrollo las vias donde estan ubicados los puentes peatonales para determinar su pertinencia técnica en el Comité Institucional de Predios, si es del caso solicitar ante la OAP la inclución de los recursos en el anteproyecto del presupuesto 2017 que se enviará a la SDH.</t>
  </si>
  <si>
    <t>Accion_485</t>
  </si>
  <si>
    <t>Realizar la Adición y/o modificación y/o prorroga para Terminar el contrato IDU-073-2009</t>
  </si>
  <si>
    <t>Accion_486</t>
  </si>
  <si>
    <t>Revisar en el marco del Plan de Desarrollo las obras sobre los predios adquiridos por el IDU, para determinar su utilización, en el Comité Institucional de Predios.</t>
  </si>
  <si>
    <t>Accion_487</t>
  </si>
  <si>
    <t>Accion_488</t>
  </si>
  <si>
    <t>Revisar modelo de pliegos con el fin de ajustar los requisitos habilitantes y de evaluación de los proponentes.</t>
  </si>
  <si>
    <t>Accion_489</t>
  </si>
  <si>
    <t>Poner en conocimiento del Tribunal Administrativo de Cundinamarca en donde se adelanta el proceso 2015-0593, el valor pendiente por amortizar para efectos de que sea valido en la liquidación Judicial.</t>
  </si>
  <si>
    <t>Accion_490</t>
  </si>
  <si>
    <t>Proceso contractual en el que se definan pólizas de estabilidad y calidad de la obra para intervenciones de mantenimiento rutinario y periódico con vigencia de dos (2) años contados a partir del acta de recibo final de obra.</t>
  </si>
  <si>
    <t>Accion_491</t>
  </si>
  <si>
    <t>Suscripción de un (1) acta de liquidación / 1 x 100%</t>
  </si>
  <si>
    <t>Accion_492</t>
  </si>
  <si>
    <t>Accion_493</t>
  </si>
  <si>
    <t>Realizar mesas de trabajo con la Secretaría de Movilidad - SDM con el fin de agilizar el trámite y dar celeridad a la obtención por parte de ésta de la viabilidad de las obras de señalización llevadas a cabo en el contrato 59/2012.</t>
  </si>
  <si>
    <t>Accion_494</t>
  </si>
  <si>
    <t>Realizar un Balance Financiero del estado del modificatorio 7 de 2014 con corte a 31 de diciembre de 2015, y presentarlo en el primer trimestre del año 2016 en sede del Comité IDU - Transmilenio, con el fin de Informar a Transmilenio S.A., el estado de ejecución de los recursos.</t>
  </si>
  <si>
    <t>Accion_495</t>
  </si>
  <si>
    <t>Estudiar las posibles alternativas dentro de las normas de construcción y urbanismo, una vez definida la alternativa se realizarán los procesos de contratación de obra e interventoria correspondientes.</t>
  </si>
  <si>
    <t>Accion_592</t>
  </si>
  <si>
    <t>Incluir en el modelo de pliegos de consultoría la aprobación de las hojas de vida en el proceso de selección como requisito a la suscripción de la resolución de adjudicación</t>
  </si>
  <si>
    <t>3.2.1. Hallazgo Administrativo con presunta incidencia Disciplinaria por la iniciación tardía del contrato de obra IDU 1828 de 2015.</t>
  </si>
  <si>
    <t>Accion_593</t>
  </si>
  <si>
    <t>Realizar el seguimiento a los proyectos que se ejecutan con el tablero de control.</t>
  </si>
  <si>
    <t>3.2.2. Hallazgo Administrativo por los atrasos en la ejecución del contrato de obra IDU 1828 de 2015</t>
  </si>
  <si>
    <t>Accion_594</t>
  </si>
  <si>
    <t>Reuniones de seguimiento con la participación de la DTD, DTC y la SGI, que permitan tomar las acciones necesarias para terminar la etapa de Estudios y Diseños.</t>
  </si>
  <si>
    <t>Accion_595</t>
  </si>
  <si>
    <t>Enviar oficio a la interventoría para que requiera a la fiducia el pago de los intereses de mora por el reintegro tardío de los rendimientos del anticipo.</t>
  </si>
  <si>
    <t>3.5.2 Hallazgo Administrativo con presunta Incidencia Disciplinaria porque el pago de los rendimientos del anticipo del mes de Mayo de 2016, fueron cancelados por la Fiduciaria en el mes de Julio de 2016, incumpliendo la Cláusula Decima Primera Entrega de</t>
  </si>
  <si>
    <t>Accion_596</t>
  </si>
  <si>
    <t>Realizar el seguimiento de la entrega en oportunidad de los informes de interventoría de los contratos que se ejecutan en la DTC, mediante una matriz de generación de alertas.</t>
  </si>
  <si>
    <t>3.6.1. Hallazgo Administrativo con presunta incidencia disciplinaria, por la no entrega de los informes mensuales y semanales dentro de los plazos establecidos contractualmente</t>
  </si>
  <si>
    <t>Accion_597</t>
  </si>
  <si>
    <t>Solicitar a la Dirección de Impuestos y Aduanas Nacionales DIAN, concepto sobre el procedimiento de retención en la fuente aplicado por el IDU al contrato IDU-1843-2015.</t>
  </si>
  <si>
    <t>3.6.2 Hallazgo Administrativo con presunta incidencia Disciplinaria y Fiscal por un valor de $6.702.492, porque en los pagos realizados al contratista, no fueron liquidados y descontados con el porcentaje correspondiente a la Retención en la Fuente, estab</t>
  </si>
  <si>
    <t>Accion_598</t>
  </si>
  <si>
    <t>Solicitar a la Secretaría Jurídica Distrital concepto sobre la vigencia del Artículo 5 del Decreto 1354 de 1987, que hace referencia a la aplicación de la tarifa del 2% de retención en la fuente en los contratos de consultoría que tienen pactado en su remuneración el factor multiplicador.</t>
  </si>
  <si>
    <t>Accion_599</t>
  </si>
  <si>
    <t>Evidenciar semestralmente la inclusión en los pliegos de condiciones de los proyectos que tengan los componentes de consultoría y construcción una etapa de aprobaciones con terceros sin afectar el desarrollo de las obras.</t>
  </si>
  <si>
    <t>3.5.1 Hallazgo administrativo por la falta de coordinación interinstitucional del IDU con las Empresas de Servicios Públicos, situación que genero atrasos de la etapa de estudios y diseños como la modificación de los plazos de la misma en el contrato de o</t>
  </si>
  <si>
    <t>Accion_600</t>
  </si>
  <si>
    <t>Realizar mesas de trabajo con las ESP y la SDM con el fin de agilizar los tramites pendientes que permitan iniciar la etapa de construcción.</t>
  </si>
  <si>
    <t>Accion_601</t>
  </si>
  <si>
    <t>Realizar una sesión de capacitación con el apoyo de la SGI, sobre Coordinación Interinstitucional, ley de infraestructura y convenios suscritos con las ESP y TIC, así como su alcance y aplicación en las etapas del ciclo de vida de los proyectos que desarrolla el IDU.</t>
  </si>
  <si>
    <t>Accion_602</t>
  </si>
  <si>
    <t>3.7.1. Hallazgo Administrativo con presunta incidencia disciplinaria, por el incumplimiento del tiempo establecido para la firma del Acta de Inicio del Contrato de Obra No. 1851 de 2015</t>
  </si>
  <si>
    <t>Accion_603</t>
  </si>
  <si>
    <t>Solicitar a la Dirección de Impuestos y Aduanas Nacionales DIAN, concepto sobre el procedimiento de retención en la fuente aplicado por el IDU al contrato IDU-1852-2015.</t>
  </si>
  <si>
    <t>3.8.1 Hallazgo Administrativo con presunta incidencia disciplinaria y fiscal por un valor de $2.939.125, porque en los pagos realizados al contratista con ocasión de la ejecución del contrato No.1852 de 2015, no fueron liquidados y descontados con el porc</t>
  </si>
  <si>
    <t>Accion_604</t>
  </si>
  <si>
    <t>Accion_605</t>
  </si>
  <si>
    <t>Realizar sesión de socialización de Especificación Técnicas IDU ET-2011</t>
  </si>
  <si>
    <t>3.9.1. Hallazgo Administrativo por cuanto el día anterior a la fecha de terminación del contrato el IDU excluyó la aplicabilidad del Índice de Rugosidad Internacional como parámetro de recibo y control del pavimento, a pesar de que desde la etapa precontr</t>
  </si>
  <si>
    <t>Accion_606</t>
  </si>
  <si>
    <t>Realizar sesión de socialización con las áreas que planean los proyectos dando a conocer los principales inconvenientes que se han presentado en la ejecución de los proyectos</t>
  </si>
  <si>
    <t>Accion_607</t>
  </si>
  <si>
    <t>Realizar sesión de socialización de los Aspectos técnicos establecidos en los procesos de selección como especificaciones técnicas particulares y su aplicación de acuerdo a las Especificación Técnicas IDU ET-2011.</t>
  </si>
  <si>
    <t>Accion_608</t>
  </si>
  <si>
    <t>Incluir en los procesos de selección, las especificaciones técnicas particulares de acuerdo a los lineamientos establecidos en las normas ET-IDU-2011 versión vigente.</t>
  </si>
  <si>
    <t>Accion_609</t>
  </si>
  <si>
    <t>Iniciar el proceso de incumplimiento al contratista y a la Interventoría del proyecto de la ampliación de la calle 146 y Toberin</t>
  </si>
  <si>
    <t>3.9.2. Hallazgo Administrativo con presunta Incidencia Disciplinaria por cuanto una vez finalizada la construcción de las obras contratadas, la Secretaría Distrital de Movilidad encontró que en la zona de influencia de las Estaciones Calle 146 y Toberín d</t>
  </si>
  <si>
    <t>Accion_610</t>
  </si>
  <si>
    <t>Realizar solicitud a la Interventoría para que se Implementen acciones para mitigar el riesgo concertadas con la SDM.</t>
  </si>
  <si>
    <t>Accion_611</t>
  </si>
  <si>
    <t>3.9.3. Hallazgo Administrativo con presunta Incidencia Disciplinaria por cuanto el IDU entregó las obras de la Estación Calle 146 a Transmilenio y permitió su entrada en operación a partir del 4 de agosto de 2016, a pesar de que la Secretaría Distrital de</t>
  </si>
  <si>
    <t>Accion_612</t>
  </si>
  <si>
    <t>Accion_613</t>
  </si>
  <si>
    <t>Evidenciar la inclusión en los nuevos procesos de selección el componente de arqueología en los casos en los que no se cuente con dicho estudio.</t>
  </si>
  <si>
    <t>3.12.1. Hallazgo Administrativo con presunta Incidencia Disciplinaria por la falta de oportunidad en los trámites y gestiones administrativas necesarias para la adecuada ejecución del contrato</t>
  </si>
  <si>
    <t>Accion_614</t>
  </si>
  <si>
    <t>Dar cumplimiento en lo establecido en la Guía GUFP01 la cual establece el alcance de los entregables para los diferentes componentes en todas las etapas de los estudios de pre inversión.</t>
  </si>
  <si>
    <t>3.12.2. Hallazgo Administrativo, porque el IDU no disponía del inventario completo de redes de servicios públicos existentes para estructurar el proyecto RAPS LAS NIEVES, tal como lo señala la Ley 1682 de 2013</t>
  </si>
  <si>
    <t>Accion_615</t>
  </si>
  <si>
    <t>Requerir al consultor el inventario detallado de las redes y diseñar lo acordado con las empresas de Servicios Públicos</t>
  </si>
  <si>
    <t>Accion_616</t>
  </si>
  <si>
    <t>3.11.1 Hallazgo Administrativo con presunta Incidencia Disciplinaria por deficiente control de los rendimientos generados por el anticipo del Contrato 1667-2015, por cuanto los correspondientes a los meses de noviembre de 2015 a febrero de 2016 sólo fuero</t>
  </si>
  <si>
    <t>Accion_617</t>
  </si>
  <si>
    <t>Revisar el cronograma establecido, para que no genere atrasos al contratista.</t>
  </si>
  <si>
    <t>3.14.1. Hallazgo Administrativo, porque tres (3) meses después de iniciada la etapa de construcción del proyecto cable aéreo Ciudad Bolívar, el IDU aún no ha adquirido 44 predios necesarios para la ejecución del contrato de obra No. 1630 de 2015</t>
  </si>
  <si>
    <t>Accion_618</t>
  </si>
  <si>
    <t>Presentar un Plan de choque para gestionar los 44 predios pendientes, con acciones de reforzamiento en el proceso de reasentamiento integral a la población que ocupa esos predios en calidad de poseedores.</t>
  </si>
  <si>
    <t>Accion_619</t>
  </si>
  <si>
    <t>Accion_620</t>
  </si>
  <si>
    <t>Presentar una propuesta de procedimiento de pago en divisas extranjeras a Transmilenio S.A.</t>
  </si>
  <si>
    <t>3.14.2. Hallazgo Administrativo, porque transcurrido cuatro (4) meses desde que TRANSMILENIO S.A. informó al IDU la imposibilidad de pagar en euros el componente electromecánico del proyecto cable aéreo en la Localidad de Ciudad Bolívar (Bogotá, D.C.), la</t>
  </si>
  <si>
    <t>Accion_621</t>
  </si>
  <si>
    <t>3.15.1. Hallazgo Administrativo con presunta Incidencia Disciplinaria y Fiscal por un valor de $1.816.567,88 en el contrato de interventoría No. 1653 de 2015; toda vez que el IDU no gestionó ni propició el recaudo el 2% de los valores correspondientes a l</t>
  </si>
  <si>
    <t>Accion_624</t>
  </si>
  <si>
    <t>Existe la imposibilidad de recibir productos sin la totalidad de los subproductos aprobados por la Interventoría.</t>
  </si>
  <si>
    <t>3.1.1 Hallazgo Administrativo porque la aprobación de las pólizas de garantía del contrato No.1746 de 2014 en sus modificaciones contractuales del acta de mayores cantidades de obra, la prorroga No 1- modificatorio No 1, modificatorio 2, el modificatorio</t>
  </si>
  <si>
    <t>Accion_625</t>
  </si>
  <si>
    <t>Solicitar a la OAP, la inclusión en el Manual de Interventoría del IDU, de la aclaración de la obligación de presentación de los informes de Interventoría</t>
  </si>
  <si>
    <t>3.2.1 Hallazgo administrativo con presunta incidencia disciplinaria, por la no entrega de los informes mensuales y semanales dentro de los plazos establecidos en el Manual de Interventoría y/o Supervisión de Contratos</t>
  </si>
  <si>
    <t>Accion_626</t>
  </si>
  <si>
    <t>Modificar y dar claridad en el Manual de Interventoría del IDU de acuerdo al requerimiento de la DTC, en cuanto a dar claridad a la obligación de presentación de los informes de Interventoría</t>
  </si>
  <si>
    <t>Accion_627</t>
  </si>
  <si>
    <t>Efectuar el correspondiente comprobante contable por medio del cual se ajusta el valor de $89.761.00, como mayor valor descontado en la orden de pago 1016 del 15/04/2016, referente al contrato 1782 de 2014 y con la próxima factura de cobro que envíe el contratista GMC INGENIEROS identificado con el NIT 830.010.109 se realizará el cruce respectivo.</t>
  </si>
  <si>
    <t>3.2.2 Hallazgo administrativo porque la Entidad realizó un cobro por mayor valor de la contribución parafiscal de Estampilla Universidad Pedagógica al contratista en la Orden de Pago No.1016 de 2016 correspondiente al contrato No.1782 de 2014</t>
  </si>
  <si>
    <t>Accion_628</t>
  </si>
  <si>
    <t>3.2.3 Hallazgo administrativo porque la aprobación de las pólizas de garantía del contrato No. 1782 de 2014 en sus modificaciones contractuales, la prorroga No. 1- modificatorio No 1, modificatorio 2 y prórroga No.3- adición 1, no fueron aprobadas de mane</t>
  </si>
  <si>
    <t>Accion_629</t>
  </si>
  <si>
    <t>Proyectar un cronograma de entregas de predios, coordinado con la DTC para que se adecue el cronograma de obras. Continuar con los planes de contingencia para terminar el recibo y o entregas de los predios faltantes para ejecutar la construcción de la Avenida Rincón.</t>
  </si>
  <si>
    <t>3.4.2 Hallazgo Administrativo, porque tres (3) meses después de iniciada la etapa de construcción del proyecto para la Construcción de las Avenidas El Rincón y Tabor en la Localidad de Suba (Bogotá, D.C), el IDU aún no ha adquirido 156 predios necesarios</t>
  </si>
  <si>
    <t>Accion_630</t>
  </si>
  <si>
    <t>Incluir en los pliegos de los proyectos Actualización, complementación o ajustes de los estudios y diseños, o estudios y diseños de la Avenida el Rincón desde la Avenida Boyacá hasta la carrera 91 y de la intersección Avenida el Rincón por Avenida Boyacá, Acuerdo 645 de 2016, en Bogotá D.C. y Factibilidad y actualización, complementación, ajustes de los estudios y diseños, y estudios y diseños para la ampliación y extensión de la Avenida Ciudad de Cali al Sistema TransMilenio, entre la Avenida Circunvalar del Sur y la Avenida calle 170 y de los equipamientos urbanos complementarios, en Bogotá, D.C, el diseño e implementación del tránsito, señalización y semaforización del empalme de la Avenida El Rincón o Carrera 91 con Calle 128 B y la integración total de este segmento vial con la Avenida Cali</t>
  </si>
  <si>
    <t>3.4.3 Hallazgo Administrativo, por debilidad en la planeación del proyecto Construcción de las Avenidas El Rincón y Tabor al no contemplarse en el contrato el diseño e implementación del tránsito, señalización y semaforización del empalme de la Avenida El</t>
  </si>
  <si>
    <t>Accion_631</t>
  </si>
  <si>
    <t>Aclarar en los pliegos de condiciones la forma de pagar los profesionales del contratista con el fin de evitar interpretaciones.</t>
  </si>
  <si>
    <t>3.5.2 Hallazgo Administrativo con presunta incidencia disciplinaria dado que el IDU no tomó ninguna medida sancionatoria contra el contratista por incumplimiento de los pagos a sus profesionales de acuerdo con la tabla de remuneración establecida por la E</t>
  </si>
  <si>
    <t>Accion_632</t>
  </si>
  <si>
    <t>Solicitar y obtener la autorización de compensación por parte del contratista por los honorarios pagados de más, debido a la interpretación del valor a pagar a los profesionales y especialistas.</t>
  </si>
  <si>
    <t>Accion_633</t>
  </si>
  <si>
    <t>Ajustar el formato de Acta de Terminación según lo consignado en el Manual de Interventoría</t>
  </si>
  <si>
    <t>3.6.1 Hallazgo Administrativo con presunta incidencia Disciplinaria por cuanto el formato diligenciado del acta de terminación no se ajusta a lo contemplado en el contrato de obra idu-1863 de 2014</t>
  </si>
  <si>
    <t>Accion_634</t>
  </si>
  <si>
    <t>3.7.1 Hallazgo Administrativo con presunta incidencia Disciplinaria por la entrega tardía de los informes mensuales de interventoría</t>
  </si>
  <si>
    <t>Accion_635</t>
  </si>
  <si>
    <t>Modificar y dar claridad en el Manual de Interventoría del IDU de acuerdo al requerimiento de la DTM, en cuanto a dar claridad a la obligación de presentación de los informes de Interventoría</t>
  </si>
  <si>
    <t>Accion_636</t>
  </si>
  <si>
    <t>Actualizar la Guía Alcance de los entregables en la etapa de diseño donde se establezcan como entregables, los permisos y actualizaciones que se puedan ejecutar en la etapa de diseño, especificando los trámites ejecutados y las fechas correspondientes.</t>
  </si>
  <si>
    <t>3.1.1 Hallazgo administrativo con presunta incidencia disciplinaria y penal, por falta de planeación al dar inicio al proceso contractual sin contar con la licencia de construcción para la obra “Mantenimiento estructural y la actualización sísmica de la p</t>
  </si>
  <si>
    <t>Accion_637</t>
  </si>
  <si>
    <t>Actualizar el Formato FO-DP-200 lista de chequeo y recibo de productos de la etapa de estudios y diseños donde se establezcan como entregables, los permisos y actualizaciones que se puedan ejecutar en la etapa de diseño, especificando los trámites ejecutados y las fechas correspondientes.</t>
  </si>
  <si>
    <t>Accion_638</t>
  </si>
  <si>
    <t>Solicitar a la OAP, la inclusión en el Manual de Interventoría y/o supervisión de contratos, la prohibición que el Interventor, haga solicitud de licencias, permisos o trámites necesarios para el desarrollo del proyecto.</t>
  </si>
  <si>
    <t>Accion_639</t>
  </si>
  <si>
    <t>Incluir en el Manual de Interventoría y/o supervisión de contratos, el requerimiento de la DTD en cuanto a la prohibición que el Interventor, haga solicitud de licencias, permisos o trámites necesarios para el desarrollo del proyecto.</t>
  </si>
  <si>
    <t>Accion_640</t>
  </si>
  <si>
    <t>Incluir en el modelo de minuta de los contratos, cuando se requiera, numeral 2.3. OBLIGACIONES ESPECÍFICAS DEL CONTRATO, del FORMATO ESTUDIOS Y DOCUMENTOS PREVIOS, donde se establecen dentro de las obligaciones, del Contratista, la gestión y obtención de avales, aprobaciones, permisos o licencias, de acuerdo con las normas vigentes aplicables.</t>
  </si>
  <si>
    <t>Accion_641</t>
  </si>
  <si>
    <t>En el entendido que una adición corresponde a la modificación al valor del contrato, sin que ello altere el alcance del mismo o implique cambios sustanciales y que las mayores cantidades de obra son aquellas que se reconocen en los contratos pagados a precios unitarios, cuando las cantidades de obra o ítems contratados exceden el estimativo inicial y que no requieren la celebración de adiciones ni contratos adicionales, se actualizará el procedimiento de “Modificación y Suspensión a contratos estatales excepto PSP”, ajustando los requisitos, tiempos y responsables de la ejecución de cada una de las actividades descritas en el Procedimiento.</t>
  </si>
  <si>
    <t>3.1.2 Hallazgo administrativo con presunta incidencia disciplinaria y penal por adicionar el contrato de obra en más del 50%, trasgrediendo el inciso 2 del parágrafo único del artículo 40 de la ley 80 de 1993</t>
  </si>
  <si>
    <t>Accion_642</t>
  </si>
  <si>
    <t>3.2.1 Hallazgo administrativo con presunta incidencia disciplinaria por falta de supervisión del contrato de interventoría, trasgrediendo el manual de gestión contractual de la entidad y permitiendo que la interventoría incumpliera sus obligaciones</t>
  </si>
  <si>
    <t>Accion_643</t>
  </si>
  <si>
    <t>Accion_644</t>
  </si>
  <si>
    <t>En los nuevos pliegos de condiciones se establece la posibilidad de recibir y aprobar subproductos independientemente de que la aprobación de los productos esté condicionada a la totalidad de los subproductos.</t>
  </si>
  <si>
    <t>3.3.1 Hallazgo  administrativo por la falta de gestión del IDU en el control y vigilancia del contrato para la  etapa de estudios y diseños, porque el contrato debió terminar el día 14 de septiembre de 2016, y al 03 de noviembre de 2016 no hay ninguna en</t>
  </si>
  <si>
    <t>Accion_768</t>
  </si>
  <si>
    <t>Enviar comunicación a la DTP para incluir en los pliegos de condiciones y minuta del contrato la ejecución por fases de acuerdo con la disponibilidad predial.</t>
  </si>
  <si>
    <t>3.1.1. Hallazgo Administrativo porque la Entidad no ha gestionado oportunamente la entrega de los predios al contratista para la ejecución del contrato de obra No 1662 de 2014</t>
  </si>
  <si>
    <t>Accion_769</t>
  </si>
  <si>
    <t>Revisar la matriz de riesgo de los procesos de contratación de obra.</t>
  </si>
  <si>
    <t>Accion_770</t>
  </si>
  <si>
    <t>Fortalecer la gestión interinstitucional con las ESP, a través de mesas de reunión de alto nivel, lideradas por la Alcaldía Mayor con el fin de estructurar, acordar y suscribir los convenios marco requeridos para el desarrollo de los proyectos a cargo del IDU, incluyendo los recursos necesarios para la ejecución de redes a cargo de las ESP.</t>
  </si>
  <si>
    <t>3.1.2. Hallazgo Administrativo porque la Entidad no gestionó de manera oportuna los convenios y los recursos para la ejecución de las obras de las ESP, como la entrega de los predios situación que ha generado atrasos en la ejecución de la obra objeto del</t>
  </si>
  <si>
    <t>Accion_771</t>
  </si>
  <si>
    <t>Remitir a las Empresas de Servicios Públicos, las propuestas de convenios marco a suscribir para el desarrollo de los proyectos a cargo del IDU, incluyendo los recursos necesarios para la ejecución de redes a cargo de las ESP.</t>
  </si>
  <si>
    <t>Accion_772</t>
  </si>
  <si>
    <t>Contar con las actas de competencias de pago de EAB y Codensa suscritas por el IDU del contrato IDU-1662-2014</t>
  </si>
  <si>
    <t>Accion_773</t>
  </si>
  <si>
    <t>3.2.1. Hallazgo Administrativo con presunta incidencia Disciplinaria, por la no entrega de los informes mensuales y semanales dentro de los plazos establecidos en el manual de interventoría y/o supervisión de contratos</t>
  </si>
  <si>
    <t>Accion_774</t>
  </si>
  <si>
    <t>Accion_775</t>
  </si>
  <si>
    <t>Contar con Guías de entregables de estudios y diseños a construcción y la guía para el diseño de vías urbanas que contengan los lineamientos a implementar en los estudios de seguridad vial y diseño geométrico</t>
  </si>
  <si>
    <t>3.3.1. Hallazgo Administrativo con presunta incidencia disciplinaria porque a la fecha del presente informe, diez meses después de que la Secretaría Distrital de Movilidad advirtiera al IDU acerca de las fallas constructivas del proyecto que en su criteri</t>
  </si>
  <si>
    <t>Accion_776</t>
  </si>
  <si>
    <t>Unificar los plazos de la suscripción del acta de inicio en pliegos de condiciones y en la minuta del contrato de manera que inicien obra e interventoría simultáneamente.</t>
  </si>
  <si>
    <t>3.4.1. Hallazgo Administrativo por la iniciación tardía del contrato de obra IDU-1300 de 2014</t>
  </si>
  <si>
    <t>Accion_777</t>
  </si>
  <si>
    <t>3.4.2. Hallazgo Administrativo porque aún no se cuenta con el 100% de los predios para el normal desarrollo del proyecto objeto del contrato de obra IDU-1300 de 2014</t>
  </si>
  <si>
    <t>Accion_778</t>
  </si>
  <si>
    <t>Accion_779</t>
  </si>
  <si>
    <t>Realizar un plan de contingencia para disminuir los atrasos del contrato.</t>
  </si>
  <si>
    <t>3.4.3. Hallazgo Administrativo por los atrasos en la ejecución del contrato de obra idu-1300 de 2014</t>
  </si>
  <si>
    <t>Accion_780</t>
  </si>
  <si>
    <t>Accion_781</t>
  </si>
  <si>
    <t>Accion_782</t>
  </si>
  <si>
    <t>3.4.5. Hallazgo Administrativo con presunta incidencia Disciplinaria por la entrega tardía de los informes mensuales de interventoría en ejecución del contrato de interventoría IDU-1804 de 2014</t>
  </si>
  <si>
    <t>Accion_783</t>
  </si>
  <si>
    <t>Accion_784</t>
  </si>
  <si>
    <t>3.5.1. Hallazgo Administrativo con presunta incidencia Disciplinaria, por falta de gestión del IDU, frente a las empresas de servicios públicos, frente a lo estipulado en la Ley 1682 de 2011, generando retrasos en la ejecución de las obras</t>
  </si>
  <si>
    <t>Accion_785</t>
  </si>
  <si>
    <t>Accion_786</t>
  </si>
  <si>
    <t>Contar con las actas de competencias de pago de EAB y Codensa suscritas por el IDU del contrato IDU-1807-2014</t>
  </si>
  <si>
    <t>Accion_787</t>
  </si>
  <si>
    <t>Enviar memorando a las subdirecciones técnicas con la instrucción de efectuar visitas conjuntas IDU-Interventoría-contratista para verificar el estado de las obras ejecutadas previo a la suscripción del acta de recibo final de obra</t>
  </si>
  <si>
    <t>3.6.1. Hallazgo Administrativo por los daños observados en el tramo de la calle 19 y el tramo de la av. carrera 68 los cuales presentan en las juntas asentamientos, aperturas y afectación en parche reparado</t>
  </si>
  <si>
    <t>Accion_788</t>
  </si>
  <si>
    <t>Capacitar a los responsables del proceso de gestión predial en las normas legales que regulan el proceso de la gestión predial de adquisición de inmuebles para obras de interés público, dentro del marco regulatorio contenido en la Ley 388 de 1997, Ley 1682 de 2013 y demás normas concordantes y aplicables para el procedimiento particular y especifico que lo regula.</t>
  </si>
  <si>
    <t>4.1.1. Hallazgo Administrativo con presunta Incidencia Disciplinaria, por vulneración al artículo 15 del Decreto 1420 del 24 de julio de 1998, en concordancia con el artículo 24 de la Ley 1682 del 22 de noviembre de 2013, debido a que el IDU realizó de ma</t>
  </si>
  <si>
    <t>Accion_789</t>
  </si>
  <si>
    <t>4.1.2. Hallazgo Administrativo con presunta Incidencia Disciplinaria, por inobservancia al artículo 10 del Decreto 2150 de 1995 modificado por el artículo 25 de la Ley 962 de 2005 y por el artículo 7 del Decreto 19 del 10 de enero de 2012; porque el IDU s</t>
  </si>
  <si>
    <t>Accion_790</t>
  </si>
  <si>
    <t>4.1.3. Hallazgo Administrativo con presunta Incidencia Disciplinaria, por debilidad de la Entidad en la identificación de la realidad social y jurídica del predio objeto de enajenación al momento de la oferta de compra, dado el desconocimiento de la exist</t>
  </si>
  <si>
    <t>Accion_791</t>
  </si>
  <si>
    <t>4.1.4. Hallazgo Administrativo con presunta Incidencia Disciplinaria y Penal, porque el IDU no realizó actuación alguna durante la realización del negocio jurídico del predio objeto de enajenación, relacionada con la situación de las partes del contrato d</t>
  </si>
  <si>
    <t>Accion_792</t>
  </si>
  <si>
    <t>Capacitar a los responsables del proceso de gestión financiera sobre descuentos, compensaciones y deducciones</t>
  </si>
  <si>
    <t>4.1.5. Hallazgo Administrativo con presunta Incidencia Disciplinaria y Fiscal por un valor de $9.220.049, porque el IDU en la orden de pago No. 4331 del 6 de noviembre de 2015, no descontó efectivamente los valores por concepto de estampillas distritales</t>
  </si>
  <si>
    <t>Accion_793</t>
  </si>
  <si>
    <t>Elaborar un documento soporte adicional en el trámite de la Orden de Pago que evidencia de manera integral e inequívoca la forma como se aplican las deducciones y descuentos y el valor a pagar al beneficiario</t>
  </si>
  <si>
    <t>Accion_901</t>
  </si>
  <si>
    <t>Generar una instrucción jurídica sobre el pago de contratos en moneda extranjera, una vez realizadas las consultas pertinentes al respecto</t>
  </si>
  <si>
    <t>Accion_902</t>
  </si>
  <si>
    <t>Incluir en el modelo de pliegos de consultoría la aprobación de las hojas de vida en el proceso de selección como requisito a la suscripción del contrato.</t>
  </si>
  <si>
    <t>Accion_903</t>
  </si>
  <si>
    <t>Incluir en los pliegos de condiciones de los procesos de selección que incluyan en el alcance estudios y diseños, la obligación de investigar las redes de servicios públicos, haciendo un inventarios actualizado, teniendo en cuenta la Guía de Entregables de factibilidad, la Guía de Entregables de diseño, la Guía de Coordinación IDU, ESP y TIC en proyectos de infraestructura y transporte y los convenios con ESP, suscritos o por suscribir.</t>
  </si>
  <si>
    <t>Accion_904</t>
  </si>
  <si>
    <t>Solicitar a la Secretaría Distrital de Planeación la posibilidad de incluir en el POT, un plan de manejo para las culatas</t>
  </si>
  <si>
    <t>Accion_905</t>
  </si>
  <si>
    <t>La SGI solicitará a través de memorando interno a la DTP, realizar un diagnóstico técnico visual, con el fin de evaluar la integridad y condición del muro existente en la calle 45 entre carreras 7a y 13</t>
  </si>
  <si>
    <t>Accion_906</t>
  </si>
  <si>
    <t>La SGI solicitará a la SGDU y DTP, tener en cuenta para la estructuración de procesos de selección de las troncales de la avenida Boyacá y de la avenida 68, que actualmente se encuentran en desarrollo, los diseños obtenidos para los puentes peatonales de la avenida Centenario (AC 13) por la avenida del Congreso Eucarístico (AK 68) (Proyecto 321), el puente peatonal avenida Boyacá (AK 72) por la avenida Américas costado sur calle 5ª (Proyecto 323), Y la rampa para discapacitados del puente ubicado en la AK. 68 con calle 10 Nicolás Esguerra.</t>
  </si>
  <si>
    <t>Accion_907</t>
  </si>
  <si>
    <t>Incluir en el modelo de pliegos de consultoría la aprobación de las hojas de vida en el proceso de selección como requisito a la suscripción del contrato</t>
  </si>
  <si>
    <t>Accion_919</t>
  </si>
  <si>
    <t>Adelantar una capacitación sobre el Manual de Gestión Contractual dirigida a Supervisores, Interventores y Contratistas del IDU</t>
  </si>
  <si>
    <t>2.1.1.1</t>
  </si>
  <si>
    <t>Accion_920</t>
  </si>
  <si>
    <t>Adelantar una capacitación sobre el Manual de Interventoría dirigida a Supervisores, Interventores y Contratistas del IDU</t>
  </si>
  <si>
    <t>Accion_921</t>
  </si>
  <si>
    <t>En los nuevos pliegos de condiciones se establecerá que el pago estará condicionado a la entrega de productos aprobados por la Interventoría.</t>
  </si>
  <si>
    <t>2.1.2.1</t>
  </si>
  <si>
    <t>Accion_922</t>
  </si>
  <si>
    <t>Realizar las actuaciones necesarias para contar con el predio RT 43050, que el IDU cancelo a la propietaria el 14 de julio de 2017. Como acción preventiva se solicitó diligencia de entrega policiva para el mes de septiembre de 2017.</t>
  </si>
  <si>
    <t>Accion_923</t>
  </si>
  <si>
    <t>Cumplir el procedimiento establecido para adelantar los procesos sancionatorios a quienes incumplan los plazos para la entrega de las pólizas de seguros</t>
  </si>
  <si>
    <t>Accion_924</t>
  </si>
  <si>
    <t>Ajustar el clausulado de subcontratación y subordinación en las minutas IDU en lo que respecta las garantías</t>
  </si>
  <si>
    <t>Accion_925</t>
  </si>
  <si>
    <t>Actualizar y/o ajustar el procedimiento de estructuración de procesos selectivos CODIGO PR-DP-096 del proceso de diseños de proyectos, así: 1. Comunicación formal dirigida a la Dirección de Gestión Judicial, en la que se solicite información sobre fallos judiciales, cuya área objeto de intervención se superponga con el área de influencia del proyecto a contratar, para diseños u obras. 2. Revisar si estos fallos restringen o no la priorización de los ejes viales o zonas de intervención de los futuros proyectos de diseños u obras que puedan retrasar la ejecución del contrato, para que se proceda a retirar estas obras.</t>
  </si>
  <si>
    <t>2.1.3.1.1</t>
  </si>
  <si>
    <t>Accion_926</t>
  </si>
  <si>
    <t>Incluir en los Estudios Previos de los siguientes procesos de contratación para demolición y cerramiento, una nota que puntualice que es un contrato a precios unitarios, y que pueden existir modificaciones en el plazo y en las cantidades, lo cual no generará valores adicionales al contrato,ni afectará la planeación del mismo.</t>
  </si>
  <si>
    <t>2.1.3.2.2</t>
  </si>
  <si>
    <t>Accion_927</t>
  </si>
  <si>
    <t>Incluir en los Estudios Previos de los siguientes procesos de contratación para la Interventoría de demolición y cerramiento, una nota que puntualice que es un contrato a precios unitarios, y que pueden exisitir modificaciones en el plazo y en las cantidades, lo cual no generará valores adicionales al contrato,ni afectará la planeación del mismo.</t>
  </si>
  <si>
    <t>2.1.3.3.1</t>
  </si>
  <si>
    <t>Accion_928</t>
  </si>
  <si>
    <t>Solicitar a la OCD que pepare un flash informativo y una capacitación indicándole a los supervisores la importancia en el cumplimiento de los plazos de ejecución del contrato.</t>
  </si>
  <si>
    <t>2.1.3.4.2</t>
  </si>
  <si>
    <t>Accion_929</t>
  </si>
  <si>
    <t>Suscribir el acta de recibo final de obra del contrato 1762 de 2015 una vez sean atendidas las No Conformidades identificadas.</t>
  </si>
  <si>
    <t>Accion_930</t>
  </si>
  <si>
    <t>Incluir en el modelo de pliegos de consultoría la aprobación de las hojas de vida como requisito para la suscripción del contrato derivado del proceso de selección</t>
  </si>
  <si>
    <t>2.1.3.5.1</t>
  </si>
  <si>
    <t>Accion_931</t>
  </si>
  <si>
    <t>2.1.3.5.2</t>
  </si>
  <si>
    <t>Accion_932</t>
  </si>
  <si>
    <t>Expedir una circular IDU, en la que se indique la importancia y consecuencias por el no pago oportuno de los anticipos especialmente cuando estos se pactan en moneda extranjera.</t>
  </si>
  <si>
    <t>2.1.3.5.3</t>
  </si>
  <si>
    <t>Accion_933</t>
  </si>
  <si>
    <t>Generar alertas a los profesionales de apoyo a la Supervisión, informando los posibles atrasos en la radicación y revisión de los informes mensuales de Interventoría con el fin de que se de cumplimiento a los términos indicados en el manual de interventoría.</t>
  </si>
  <si>
    <t>2.1.3.6.1</t>
  </si>
  <si>
    <t>Accion_934</t>
  </si>
  <si>
    <t>Incluir en la totalidad de carpetas que soportan los procesos de contratación de la Subdirección Técnica de Recursos Tecnológicos, un análisis de costo/beneficio y el documento de estudio de mercado.</t>
  </si>
  <si>
    <t>2.1.3.7.1</t>
  </si>
  <si>
    <t>Accion_935</t>
  </si>
  <si>
    <t>Realizar mesas de trabajo para realizar seguimiento a los productos de la etapa de estudios y diseño de los contratos mixtos bajo la supervisión de la DTC</t>
  </si>
  <si>
    <t>2.1.3.8.1</t>
  </si>
  <si>
    <t>Accion_936</t>
  </si>
  <si>
    <t>Incluir como parte de la planeación de la etapa de diseños de los proyectos de infraestructura los plazos requeridos para las aprobaciones de redes de servicios públicos y demás entidades</t>
  </si>
  <si>
    <t>Accion_937</t>
  </si>
  <si>
    <t>Expedir una circular IDU, en la que se indique la obligatoriedad de suscribir en todos los casos las actas de reinicio de los contratos misionales de la Entidad.</t>
  </si>
  <si>
    <t>2.1.3.8.3</t>
  </si>
  <si>
    <t>Accion_938</t>
  </si>
  <si>
    <t>Memorando dirigido a las áreas del IDU en el cual se reiteren los tiempos para realizar las publicaciones en el portal de contratación SECOP y los términos de envío para la publicación por parte de la DTGC.</t>
  </si>
  <si>
    <t>2.1.3.9.1</t>
  </si>
  <si>
    <t>Accion_939</t>
  </si>
  <si>
    <t>Seguimiento semanal al estado de las publicaciones en el portal de contratación pública SECOP, verificando los documentos radicados a través del Sistema de Gestión Documental ORFEO, la constancia y fecha de publicación a través de un cuadro de seguimiento.</t>
  </si>
  <si>
    <t>Accion_940</t>
  </si>
  <si>
    <t>2.1.3.10.1</t>
  </si>
  <si>
    <t>Accion_941</t>
  </si>
  <si>
    <t>Incluir como parte de la planeación de la etapa de diseños de los proyectos de infraestructura los plazos requeridos para las aprobaciones de redes de servicios públicos y demás entidades.</t>
  </si>
  <si>
    <t>Accion_942</t>
  </si>
  <si>
    <t>2.1.3.11.1</t>
  </si>
  <si>
    <t>Accion_943</t>
  </si>
  <si>
    <t>2.1.3.12.1</t>
  </si>
  <si>
    <t>Accion_944</t>
  </si>
  <si>
    <t>Suscribir el acta de recibo final de obra del contrato una vez sean atendidas las No Conformidades identificadas.</t>
  </si>
  <si>
    <t>Accion_945</t>
  </si>
  <si>
    <t>Generar un oficio dirigido a las interventorías recordando la obligación descrita en el Manual de Interventoría y/o Supervisión de Contratos, Titulo 7.3.2 Fase de Ejecución, numeral 14. Adicionalmente, solicitar la entrega al IDU de un avance de la relación de las obras ejecutadas, el estado en el que se encuentran, y el cronograma de entrega de las No Conformidades de la obra ejecutada, 15 días calendario antes del vencimiento del plazo de terminación del contrato de obra. Se aprovechará este oficio para recordar la responsabilidad que conlleva el incumplimiento de lo establecido en el Manual de Interventoría y/o Supervisión de Contratos.</t>
  </si>
  <si>
    <t>2.1.3.13.1</t>
  </si>
  <si>
    <t>Accion_946</t>
  </si>
  <si>
    <t>Revisar y ajustar las minutas tipo para cada una de las modalidades de selección, con el propósito de unificar la redacción de cada una de las cláusulas del contrato.</t>
  </si>
  <si>
    <t>2.1.3.14.1</t>
  </si>
  <si>
    <t>Accion_947</t>
  </si>
  <si>
    <t>Mejorar la priorización de los recursos a incorporar en el presupuesto 2018 mediante el empleo de una matriz donde se pueda identificar la justificación de la necesidad y la priorización de la misma</t>
  </si>
  <si>
    <t>2.1.4.4.1</t>
  </si>
  <si>
    <t>Accion_948</t>
  </si>
  <si>
    <t>Realizar revisión mensual de la ejecución presupuestal en el Comité de Dirección.</t>
  </si>
  <si>
    <t>Accion_949</t>
  </si>
  <si>
    <t>En la vigencia 2018 se presentaran la solicitud de vigencias futuras para disminuir las reservas presupuestales con que cuenta el Instituto</t>
  </si>
  <si>
    <t>2.1.4.11.1</t>
  </si>
  <si>
    <t>Accion_950</t>
  </si>
  <si>
    <t>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 -Es importante resaltar que estos proyectos hacen parte del Plan de Desarrollo Anterior por lo tanto se verán reflejados en los nuevos proyectos de inversión del Plan de Desarrollo Actual que de acuerdo a la armonización son 1059, 1062 y 1063</t>
  </si>
  <si>
    <t>2.2.1.1.3</t>
  </si>
  <si>
    <t>Accion_951</t>
  </si>
  <si>
    <t>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t>
  </si>
  <si>
    <t>2.2.1.2.4</t>
  </si>
  <si>
    <t>Accion_952</t>
  </si>
  <si>
    <t>Revisar la reglamentación por parte de la OAP y realizar mesa de trabajo con las áreas responsables de la información a reportar en el balance social de la vigencia 2017 para determinar competencias y alcances en la elaboración del informe.</t>
  </si>
  <si>
    <t>2.2.1.4.4</t>
  </si>
  <si>
    <t>Accion_953</t>
  </si>
  <si>
    <t>Realizar lista de chequeo para constatar que el informe de balance social de la vigencia 2017 cumpla con los parámetros establecidos.</t>
  </si>
  <si>
    <t>Accion_954</t>
  </si>
  <si>
    <t>Adelantar las acciones de conciliación con las Entidades que presentan diferencias en las cifras reportadas a la Contaduría General de la Nación por el Instituto de Desarrollo Urbano.</t>
  </si>
  <si>
    <t>2.3.1.2</t>
  </si>
  <si>
    <t>Accion_955</t>
  </si>
  <si>
    <t>Renombrar la cuenta ampliando el concepto Transferencias de Crédito – Cupo de endeudamiento.</t>
  </si>
  <si>
    <t>2.3.1.3</t>
  </si>
  <si>
    <t>Accion_956</t>
  </si>
  <si>
    <t>Adelantar el trámite de reintegro ante la Secretaría Distrital de Hacienda por valor de $576 millones que corresponden a los recursos sobrantes no utilizados de Fondos Especiales Banco Mundial</t>
  </si>
  <si>
    <t>Accion_957</t>
  </si>
  <si>
    <t>Citar al Comité de Sostenibilidad Contable e Inventarios una vez se realice el inventario anual de los bienes de propiedad de la entidad, con el fin de decidir la baja aquellos que no se usan porque fueron reemplazados por otros o por daño u obsolescencia</t>
  </si>
  <si>
    <t>2.3.1.4</t>
  </si>
  <si>
    <t>Accion_958</t>
  </si>
  <si>
    <t>Solicitar a la OCD que prepare un flash informativo y una capacitación indicándole a los supervisores la importancia en el cumplimiento de los plazos de ejecución del contrato.</t>
  </si>
  <si>
    <t>3.1.1.2</t>
  </si>
  <si>
    <t>Accion_959</t>
  </si>
  <si>
    <t>Accion_960</t>
  </si>
  <si>
    <t>3.1.2.1</t>
  </si>
  <si>
    <t>Accion_961</t>
  </si>
  <si>
    <t>Accion_1097</t>
  </si>
  <si>
    <t>Acogerse a lo dispuesto en el memorando 20174350188793 del 14 de agosto de 2017 , en el que la DTGC indica el listado de documentos a publicar.</t>
  </si>
  <si>
    <t>3.6.1</t>
  </si>
  <si>
    <t>Accion_1098</t>
  </si>
  <si>
    <t>Oficio a la Alcaldía Local para obtener su colaboración en la conservación del espacio público.</t>
  </si>
  <si>
    <t>3.8.1</t>
  </si>
  <si>
    <t>Accion_1099</t>
  </si>
  <si>
    <t>Con el apoyo del área Jurídica del Instituto, realizar capacitación a los profesionales de apoyo a la supervisión y a la interventoría en temas relacionados con los procesos de incumplimiento</t>
  </si>
  <si>
    <t>3.9.1</t>
  </si>
  <si>
    <t>Accion_1100</t>
  </si>
  <si>
    <t>Incluir en las matrices de riesgos de los procesos de consultoría o Mixtos que se estructuran en el IDU, riesgos asociados a la demora en la gestión de las aprobaciones de las empresas y entidades distritales</t>
  </si>
  <si>
    <t>3.9.2</t>
  </si>
  <si>
    <t>Accion_1101</t>
  </si>
  <si>
    <t>3.9.3</t>
  </si>
  <si>
    <t>Accion_1102</t>
  </si>
  <si>
    <t>3.9.4</t>
  </si>
  <si>
    <t>Accion_1103</t>
  </si>
  <si>
    <t>3.10.1</t>
  </si>
  <si>
    <t>Accion_1104</t>
  </si>
  <si>
    <t>Participar en el desarrollo y puesta en marcha de un módulo en el ZIPA, para realizar el seguimiento y control de todos los productos, trámites, aprobaciones y conceptos que se deban obtener en cada una de las etapas del ciclo de vida de los proyectos, cuando se requiera.</t>
  </si>
  <si>
    <t>Accion_1105</t>
  </si>
  <si>
    <t>Con el apoyo del área Jurídica del Instituto, realizar capacitación a los profesionales de apoyo a la supervisión y a la interventoría en temas relacionados con las responsabilidades , obligaciones y consecuencias de sus acciones u omisiones</t>
  </si>
  <si>
    <t>3.1.1</t>
  </si>
  <si>
    <t>Accion_1106</t>
  </si>
  <si>
    <t>Con el apoyo del área Jurídica del Instituto, realizar capacitación a los profesionales de apoyo a la supervisión y a la interventoría en temas relacionados con la ejecución del contrato estatal.</t>
  </si>
  <si>
    <t>3.1.2</t>
  </si>
  <si>
    <t>Accion_1107</t>
  </si>
  <si>
    <t>Incluir en los documentos previos de los nuevos contratos , el cumplimiento de la Guía para el Diseño de vías urbanas para Bogotá e indicar que quien diseñe debe atender los requerimientos que hagan la SDM la entidades que tengan a su cargo la aprobación de la obras una vez finalizada la obra y que sean de su competencia.</t>
  </si>
  <si>
    <t>3.1.3</t>
  </si>
  <si>
    <t>Accion_1108</t>
  </si>
  <si>
    <t>3.3.1</t>
  </si>
  <si>
    <t>Accion_1109</t>
  </si>
  <si>
    <t>3.4.1</t>
  </si>
  <si>
    <t>Accion_1110</t>
  </si>
  <si>
    <t>Comunicación a los apoyos a la supervisión recordándoles los requisitos para la cesión de derechos de autor.</t>
  </si>
  <si>
    <t>3.11.2</t>
  </si>
  <si>
    <t>Accion_1111</t>
  </si>
  <si>
    <t>Comunicación a los apoyos a la supervisión recordándoles la información relacionada con requerir a los Interventores el cumplimiento de sus contratos en relación con la imposición de sanciones a los consultores y en caso de no hacerse, iniciarse por parte del supervisor del IDU.</t>
  </si>
  <si>
    <t>3.11.3</t>
  </si>
  <si>
    <t>Accion_1112</t>
  </si>
  <si>
    <t>Comunicación a los apoyos a la supervisión recordándoles la información relacionada con requerir a los Interventores el cumplimiento de sus contratos en relación con la imposición de sanciones a los consultores.</t>
  </si>
  <si>
    <t>3.12.1</t>
  </si>
  <si>
    <t>Accion_1113</t>
  </si>
  <si>
    <t>Comunicación a los apoyos a la supervisión recordándoles la información relacionada con iniciar los procesos de incumplimiento contra los interventores cuando se den los presupuestos previstos en la ley, en las normas internas del IDU y en el contrato.</t>
  </si>
  <si>
    <t>3.12.2</t>
  </si>
  <si>
    <t>Accion_1114</t>
  </si>
  <si>
    <t>Suscribir el Acta de Recibo Final de Obra</t>
  </si>
  <si>
    <t>Accion_1115</t>
  </si>
  <si>
    <t>Suscribir el Acta de Liquidación</t>
  </si>
  <si>
    <t>Accion_1116</t>
  </si>
  <si>
    <t>Actualizar las garantías contra el acta de liquidación por el valor realmente ejecutado.</t>
  </si>
  <si>
    <t>3.13.2</t>
  </si>
  <si>
    <t>Accion_1280</t>
  </si>
  <si>
    <t>Realizar un documento de análisis de los tiempos y requisitos para la suscripción del Acta de Recibo Final de Obra con miras a recomendar las acciones a tomar en los documentos contractuales y en el Manual de Interventoría y / o supervisión.</t>
  </si>
  <si>
    <t>Accion_1281</t>
  </si>
  <si>
    <t>Elaborar un memorando dirigido a los funcionarios y contratistas de la Dirección Técnica de Gestión contractual en el cual se señale la importancia de la correcta redacción de los documentos contractuales y ademas se establezcan puntos de control para la verificación de los documentos base.</t>
  </si>
  <si>
    <t>Accion_1282</t>
  </si>
  <si>
    <t>Realizar una jornada de sensibilización al equipo de estructuración de los contratos en cuanto al principio de planeación de los contratos.</t>
  </si>
  <si>
    <t>3.3.2</t>
  </si>
  <si>
    <t>Maria Alejandra Guerrero Vergel - cmguerre2</t>
  </si>
  <si>
    <t>Accion_1283</t>
  </si>
  <si>
    <t>Realizar una jornada de sensibilización a supervisores y apoyo a la supervisión del IDU en el cual se indique el procedimiento de ley para las modificaciones contractuales.</t>
  </si>
  <si>
    <t>3.3.3</t>
  </si>
  <si>
    <t>Accion_1284</t>
  </si>
  <si>
    <t>3.3.4</t>
  </si>
  <si>
    <t>Accion_1285</t>
  </si>
  <si>
    <t>Accion_1286</t>
  </si>
  <si>
    <t>Realizar una jornada de sensibilización a supervisores y apoyo a la supervisión del IDU en el cual se fortalezca el componente técnico de esta función.</t>
  </si>
  <si>
    <t>3.4.2</t>
  </si>
  <si>
    <t>Accion_1287</t>
  </si>
  <si>
    <t>3.5.1</t>
  </si>
  <si>
    <t>Accion_1288</t>
  </si>
  <si>
    <t>Realizar una jornada de sensibilización a supervisores y apoyo a la supervisión del IDU en el cual se fortalezca el conocimiento en los documentos del componente técnico del Instituto.</t>
  </si>
  <si>
    <t>3.5.2</t>
  </si>
  <si>
    <t>Accion_1289</t>
  </si>
  <si>
    <t>Realizar una jornada de sensibilizacion al equipo de estructuración de los contratos en cuanto al principio de planeación de los contratos.</t>
  </si>
  <si>
    <t>Accion_1290</t>
  </si>
  <si>
    <t>Realizar sensibilización al equipo de supervisión y apoyo en cuanto sus funciones.</t>
  </si>
  <si>
    <t>3.6.2</t>
  </si>
  <si>
    <t>Accion_1291</t>
  </si>
  <si>
    <t>Realizar la visita anunciada junto con el levantamiento detallado de los daños encontrados y requerir al contratista por los daños de su presunta imputabilidad. Enviar copia de estas actuaciones a la Contraloría de Bogotá D.C.</t>
  </si>
  <si>
    <t>Accion_1311</t>
  </si>
  <si>
    <t>3.6.3</t>
  </si>
  <si>
    <t>Accion_1312</t>
  </si>
  <si>
    <t>3.6.4</t>
  </si>
  <si>
    <t>Accion_1313</t>
  </si>
  <si>
    <t>3.6.5</t>
  </si>
  <si>
    <t>Accion_1314</t>
  </si>
  <si>
    <t>Enviar oficio a las interventorías para garantizar que reporten oficialmente las intervenciones, según lo establecido en el contrato y sus anexos.</t>
  </si>
  <si>
    <t>3.6.6</t>
  </si>
  <si>
    <t>Accion_1315</t>
  </si>
  <si>
    <t>3.7.1</t>
  </si>
  <si>
    <t>Accion_1316</t>
  </si>
  <si>
    <t>Accion_1317</t>
  </si>
  <si>
    <t>3.8.2</t>
  </si>
  <si>
    <t>Contraloría/Interno</t>
  </si>
  <si>
    <t>EVALUACIÓN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</si>
</sst>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b/>
      <sz val="11"/>
      <color theme="1"/>
      <name val="Calibri"/>
      <family val="2"/>
      <scheme val="minor"/>
    </font>
    <font>
      <b/>
      <sz val="8"/>
      <color rgb="FF4C4C4C"/>
      <name val="Verdana"/>
      <family val="2"/>
    </font>
    <font>
      <sz val="8"/>
      <color rgb="FF4C4C4C"/>
      <name val="Verdana"/>
      <family val="2"/>
    </font>
    <font>
      <b/>
      <sz val="11"/>
      <color theme="1"/>
      <name val="Arial"/>
      <family val="2"/>
    </font>
    <font>
      <sz val="9"/>
      <color theme="1"/>
      <name val="Arial"/>
      <family val="2"/>
    </font>
    <font>
      <b/>
      <sz val="9"/>
      <color theme="1"/>
      <name val="Arial"/>
      <family val="2"/>
    </font>
    <font>
      <sz val="8"/>
      <color theme="1"/>
      <name val="Arial"/>
      <family val="2"/>
    </font>
    <font>
      <b/>
      <sz val="8"/>
      <color theme="1"/>
      <name val="Arial"/>
      <family val="2"/>
    </font>
    <font>
      <sz val="12"/>
      <color theme="1"/>
      <name val="Calibri"/>
      <family val="2"/>
      <scheme val="minor"/>
    </font>
    <font>
      <b/>
      <sz val="12"/>
      <color theme="1"/>
      <name val="Calibri"/>
      <family val="2"/>
      <scheme val="minor"/>
    </font>
    <font>
      <sz val="10"/>
      <color rgb="FF4C4C4C"/>
      <name val="Verdana"/>
      <family val="2"/>
    </font>
    <font>
      <b/>
      <sz val="12"/>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EFEFF8"/>
        <bgColor indexed="64"/>
      </patternFill>
    </fill>
  </fills>
  <borders count="37">
    <border>
      <left/>
      <right/>
      <top/>
      <bottom/>
      <diagonal/>
    </border>
    <border>
      <left/>
      <right/>
      <top style="medium">
        <color rgb="FFDDDDDD"/>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rgb="FFDFDFDF"/>
      </left>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0" fillId="0" borderId="0" xfId="0" applyAlignment="1">
      <alignment wrapText="1"/>
    </xf>
    <xf numFmtId="0" fontId="0" fillId="0" borderId="0" xfId="0" applyAlignment="1"/>
    <xf numFmtId="0" fontId="6" fillId="0" borderId="0" xfId="0" applyFont="1" applyAlignment="1">
      <alignment wrapText="1"/>
    </xf>
    <xf numFmtId="0" fontId="7" fillId="0" borderId="5" xfId="0" applyFont="1" applyBorder="1" applyAlignment="1">
      <alignment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0" borderId="5" xfId="0" applyFont="1" applyBorder="1" applyAlignment="1">
      <alignment horizontal="left" vertical="center" wrapText="1"/>
    </xf>
    <xf numFmtId="0" fontId="6" fillId="2" borderId="6" xfId="0" applyFont="1" applyFill="1" applyBorder="1" applyAlignment="1">
      <alignment horizontal="center" vertical="center" wrapText="1"/>
    </xf>
    <xf numFmtId="9" fontId="6" fillId="2" borderId="8" xfId="1" applyFont="1" applyFill="1" applyBorder="1" applyAlignment="1">
      <alignment horizontal="center" vertical="center" wrapText="1"/>
    </xf>
    <xf numFmtId="0" fontId="6" fillId="3" borderId="7" xfId="0" applyFont="1" applyFill="1" applyBorder="1" applyAlignment="1">
      <alignment horizontal="center" vertical="center" wrapText="1"/>
    </xf>
    <xf numFmtId="9" fontId="6" fillId="3" borderId="8" xfId="1" applyFont="1" applyFill="1" applyBorder="1" applyAlignment="1">
      <alignment horizontal="center" vertical="center" wrapText="1"/>
    </xf>
    <xf numFmtId="0" fontId="8" fillId="0" borderId="9" xfId="0" applyFont="1" applyBorder="1" applyAlignment="1">
      <alignment horizontal="left" vertical="center" wrapText="1"/>
    </xf>
    <xf numFmtId="9" fontId="6" fillId="3" borderId="10" xfId="1" applyFont="1" applyFill="1" applyBorder="1" applyAlignment="1">
      <alignment horizontal="center" vertical="center" wrapText="1"/>
    </xf>
    <xf numFmtId="0" fontId="2" fillId="0" borderId="11" xfId="0" applyFont="1" applyFill="1" applyBorder="1" applyAlignment="1">
      <alignment horizontal="left" wrapText="1"/>
    </xf>
    <xf numFmtId="0" fontId="7" fillId="2"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9" fontId="7" fillId="3" borderId="12" xfId="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8" fillId="4" borderId="5" xfId="0" applyFont="1" applyFill="1" applyBorder="1" applyAlignment="1">
      <alignment horizontal="left" vertical="center" wrapText="1"/>
    </xf>
    <xf numFmtId="9" fontId="7" fillId="2" borderId="11" xfId="1" applyFont="1" applyFill="1" applyBorder="1" applyAlignment="1">
      <alignment horizontal="center" vertical="center" wrapText="1"/>
    </xf>
    <xf numFmtId="9" fontId="7" fillId="2" borderId="8" xfId="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9" fontId="7" fillId="3" borderId="8" xfId="1" applyFont="1" applyFill="1" applyBorder="1" applyAlignment="1">
      <alignment horizontal="center" vertical="center" wrapText="1"/>
    </xf>
    <xf numFmtId="0" fontId="2" fillId="0" borderId="0" xfId="0" applyFont="1"/>
    <xf numFmtId="0" fontId="2" fillId="0" borderId="21" xfId="0" applyFont="1" applyFill="1" applyBorder="1" applyAlignment="1">
      <alignment horizontal="left" wrapText="1"/>
    </xf>
    <xf numFmtId="0" fontId="7" fillId="3" borderId="16" xfId="0" applyFont="1" applyFill="1" applyBorder="1" applyAlignment="1">
      <alignment horizontal="center" vertical="center" wrapText="1"/>
    </xf>
    <xf numFmtId="0" fontId="7" fillId="0" borderId="17" xfId="0" applyFont="1" applyBorder="1" applyAlignment="1">
      <alignment horizontal="center" wrapText="1"/>
    </xf>
    <xf numFmtId="0" fontId="7" fillId="2" borderId="1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7" fillId="2" borderId="23" xfId="0" applyFont="1" applyFill="1" applyBorder="1" applyAlignment="1">
      <alignment horizontal="center" vertical="center" wrapText="1"/>
    </xf>
    <xf numFmtId="9" fontId="7" fillId="2" borderId="12" xfId="1"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 xfId="0" applyFont="1" applyFill="1" applyBorder="1" applyAlignment="1">
      <alignment horizontal="center" vertical="center" wrapText="1"/>
    </xf>
    <xf numFmtId="9" fontId="7" fillId="2" borderId="4" xfId="1" applyFont="1" applyFill="1" applyBorder="1" applyAlignment="1">
      <alignment horizontal="center" vertical="center" wrapText="1"/>
    </xf>
    <xf numFmtId="0" fontId="7" fillId="3" borderId="3" xfId="0" applyFont="1" applyFill="1" applyBorder="1" applyAlignment="1">
      <alignment horizontal="center" vertical="center" wrapText="1"/>
    </xf>
    <xf numFmtId="9" fontId="7" fillId="3" borderId="4" xfId="1"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8" xfId="0" applyFont="1" applyFill="1" applyBorder="1" applyAlignment="1">
      <alignment horizontal="center" vertical="center" wrapText="1"/>
    </xf>
    <xf numFmtId="9" fontId="7" fillId="2" borderId="19" xfId="1" applyFont="1" applyFill="1" applyBorder="1" applyAlignment="1">
      <alignment horizontal="center" vertical="center" wrapText="1"/>
    </xf>
    <xf numFmtId="0" fontId="7" fillId="3" borderId="26" xfId="0" applyFont="1" applyFill="1" applyBorder="1" applyAlignment="1">
      <alignment horizontal="center" vertical="center" wrapText="1"/>
    </xf>
    <xf numFmtId="9" fontId="7" fillId="3" borderId="19" xfId="1" applyFont="1" applyFill="1" applyBorder="1" applyAlignment="1">
      <alignment horizontal="center" vertical="center" wrapText="1"/>
    </xf>
    <xf numFmtId="0" fontId="7" fillId="2" borderId="21" xfId="0" applyFont="1" applyFill="1" applyBorder="1" applyAlignment="1">
      <alignment horizontal="center" vertical="center" wrapText="1"/>
    </xf>
    <xf numFmtId="9" fontId="7" fillId="2" borderId="21" xfId="1" applyFont="1" applyFill="1" applyBorder="1" applyAlignment="1">
      <alignment horizontal="center" vertical="center" wrapText="1"/>
    </xf>
    <xf numFmtId="0" fontId="7" fillId="3" borderId="27" xfId="0" applyFont="1" applyFill="1" applyBorder="1" applyAlignment="1">
      <alignment horizontal="center" vertical="center" wrapText="1"/>
    </xf>
    <xf numFmtId="9" fontId="7" fillId="3" borderId="28" xfId="1" applyFont="1" applyFill="1" applyBorder="1" applyAlignment="1">
      <alignment horizontal="center" vertical="center" wrapText="1"/>
    </xf>
    <xf numFmtId="9" fontId="7" fillId="3" borderId="29" xfId="1" applyFont="1" applyFill="1" applyBorder="1" applyAlignment="1">
      <alignment horizontal="center" vertical="center" wrapText="1"/>
    </xf>
    <xf numFmtId="0" fontId="10" fillId="0" borderId="0" xfId="0" applyFont="1" applyAlignment="1">
      <alignment horizontal="center" wrapText="1"/>
    </xf>
    <xf numFmtId="0" fontId="10" fillId="5" borderId="0" xfId="0" applyFont="1" applyFill="1" applyAlignment="1">
      <alignment horizontal="center" wrapText="1"/>
    </xf>
    <xf numFmtId="0" fontId="0" fillId="5" borderId="0" xfId="0" applyFill="1"/>
    <xf numFmtId="0" fontId="4" fillId="5" borderId="1" xfId="0" applyFont="1" applyFill="1" applyBorder="1" applyAlignment="1">
      <alignment horizontal="left" vertical="top"/>
    </xf>
    <xf numFmtId="14" fontId="4" fillId="5" borderId="1" xfId="0" applyNumberFormat="1" applyFont="1" applyFill="1" applyBorder="1" applyAlignment="1">
      <alignment horizontal="left" vertical="top"/>
    </xf>
    <xf numFmtId="0" fontId="0" fillId="5" borderId="0" xfId="0" applyFill="1" applyAlignment="1"/>
    <xf numFmtId="0" fontId="4" fillId="5" borderId="7" xfId="0" applyFont="1" applyFill="1" applyBorder="1" applyAlignment="1">
      <alignment horizontal="left" vertical="top"/>
    </xf>
    <xf numFmtId="14" fontId="4" fillId="5" borderId="7" xfId="0" applyNumberFormat="1" applyFont="1" applyFill="1" applyBorder="1" applyAlignment="1">
      <alignment horizontal="left" vertical="top"/>
    </xf>
    <xf numFmtId="0" fontId="0" fillId="5" borderId="7" xfId="0" applyFill="1" applyBorder="1" applyAlignment="1"/>
    <xf numFmtId="0" fontId="0" fillId="5" borderId="0" xfId="0" applyFill="1" applyAlignment="1">
      <alignment wrapText="1"/>
    </xf>
    <xf numFmtId="0" fontId="12" fillId="5" borderId="7" xfId="0" applyFont="1" applyFill="1" applyBorder="1" applyAlignment="1">
      <alignment horizontal="left" vertical="top"/>
    </xf>
    <xf numFmtId="14" fontId="12" fillId="5" borderId="7" xfId="0" applyNumberFormat="1" applyFont="1" applyFill="1" applyBorder="1" applyAlignment="1">
      <alignment horizontal="left" vertical="top"/>
    </xf>
    <xf numFmtId="0" fontId="4" fillId="5" borderId="0" xfId="0" applyFont="1" applyFill="1" applyBorder="1" applyAlignment="1">
      <alignment horizontal="left" vertical="top"/>
    </xf>
    <xf numFmtId="0" fontId="4" fillId="5" borderId="1" xfId="0" applyFont="1" applyFill="1" applyBorder="1" applyAlignment="1">
      <alignment horizontal="right" vertical="top"/>
    </xf>
    <xf numFmtId="14" fontId="4" fillId="5" borderId="0" xfId="0" applyNumberFormat="1" applyFont="1" applyFill="1" applyBorder="1" applyAlignment="1">
      <alignment horizontal="left" vertical="top"/>
    </xf>
    <xf numFmtId="0" fontId="4" fillId="5" borderId="0" xfId="0" applyFont="1" applyFill="1" applyBorder="1" applyAlignment="1">
      <alignment horizontal="right" vertical="top"/>
    </xf>
    <xf numFmtId="0" fontId="3" fillId="5" borderId="7" xfId="0" applyFont="1" applyFill="1" applyBorder="1" applyAlignment="1">
      <alignment horizontal="center" vertical="center"/>
    </xf>
    <xf numFmtId="0" fontId="3" fillId="5" borderId="7" xfId="0" applyFont="1" applyFill="1" applyBorder="1" applyAlignment="1">
      <alignment horizontal="left" vertical="center"/>
    </xf>
    <xf numFmtId="0" fontId="4" fillId="5" borderId="7" xfId="0" applyFont="1" applyFill="1" applyBorder="1" applyAlignment="1">
      <alignment horizontal="right" vertical="top"/>
    </xf>
    <xf numFmtId="0" fontId="8" fillId="0" borderId="5" xfId="0" applyFont="1" applyFill="1" applyBorder="1" applyAlignment="1">
      <alignment horizontal="left" vertical="center" wrapText="1"/>
    </xf>
    <xf numFmtId="0" fontId="3" fillId="0" borderId="30" xfId="0" applyFont="1" applyBorder="1" applyAlignment="1">
      <alignment horizontal="left" vertical="center"/>
    </xf>
    <xf numFmtId="0" fontId="4" fillId="6" borderId="1" xfId="0" applyFont="1" applyFill="1" applyBorder="1" applyAlignment="1">
      <alignment horizontal="left" vertical="top"/>
    </xf>
    <xf numFmtId="0" fontId="4" fillId="6" borderId="1" xfId="0" applyFont="1" applyFill="1" applyBorder="1" applyAlignment="1">
      <alignment horizontal="right" vertical="top"/>
    </xf>
    <xf numFmtId="14" fontId="4" fillId="6" borderId="1" xfId="0" applyNumberFormat="1" applyFont="1" applyFill="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right" vertical="top"/>
    </xf>
    <xf numFmtId="14" fontId="4" fillId="0" borderId="1" xfId="0" applyNumberFormat="1" applyFont="1" applyBorder="1" applyAlignment="1">
      <alignment horizontal="left" vertical="top"/>
    </xf>
    <xf numFmtId="9" fontId="7" fillId="2" borderId="31" xfId="1" applyFont="1" applyFill="1" applyBorder="1" applyAlignment="1">
      <alignment horizontal="center" vertical="center" wrapText="1"/>
    </xf>
    <xf numFmtId="9" fontId="6" fillId="2" borderId="5" xfId="1" applyFont="1" applyFill="1" applyBorder="1" applyAlignment="1">
      <alignment horizontal="center" vertical="center" wrapText="1"/>
    </xf>
    <xf numFmtId="0" fontId="7" fillId="3" borderId="32" xfId="0" applyFont="1" applyFill="1" applyBorder="1" applyAlignment="1">
      <alignment horizontal="center" vertical="center" wrapText="1"/>
    </xf>
    <xf numFmtId="9" fontId="7" fillId="3" borderId="33"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18" xfId="0" applyFont="1" applyFill="1" applyBorder="1" applyAlignment="1">
      <alignment horizontal="center" vertical="center" wrapText="1"/>
    </xf>
    <xf numFmtId="9" fontId="7" fillId="2" borderId="5" xfId="1"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5" borderId="34" xfId="0" applyFont="1" applyFill="1" applyBorder="1" applyAlignment="1">
      <alignment horizontal="center" wrapText="1"/>
    </xf>
    <xf numFmtId="0" fontId="7" fillId="5" borderId="0" xfId="0" applyFont="1" applyFill="1" applyBorder="1" applyAlignment="1">
      <alignment horizontal="center" vertical="center" wrapText="1"/>
    </xf>
    <xf numFmtId="0" fontId="7" fillId="5" borderId="35" xfId="0" applyFont="1" applyFill="1" applyBorder="1" applyAlignment="1">
      <alignment horizontal="center" vertical="center" wrapText="1"/>
    </xf>
    <xf numFmtId="9" fontId="7" fillId="5" borderId="36" xfId="1"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0" borderId="2" xfId="0" applyFont="1" applyBorder="1" applyAlignment="1">
      <alignment horizontal="center" wrapText="1"/>
    </xf>
    <xf numFmtId="0" fontId="7" fillId="0" borderId="6" xfId="0" applyFont="1" applyBorder="1" applyAlignment="1">
      <alignment horizontal="center" wrapText="1"/>
    </xf>
    <xf numFmtId="0" fontId="7" fillId="0" borderId="18" xfId="0" applyFont="1" applyBorder="1" applyAlignment="1">
      <alignment horizontal="center" wrapText="1"/>
    </xf>
    <xf numFmtId="0" fontId="11" fillId="5" borderId="0" xfId="0" applyFont="1" applyFill="1" applyAlignment="1">
      <alignment horizontal="center" wrapText="1"/>
    </xf>
    <xf numFmtId="0" fontId="10" fillId="0" borderId="0" xfId="0" applyFont="1" applyAlignment="1">
      <alignment horizontal="center" wrapText="1"/>
    </xf>
    <xf numFmtId="0" fontId="5" fillId="0" borderId="0" xfId="0" applyFont="1" applyAlignment="1">
      <alignment horizontal="center"/>
    </xf>
    <xf numFmtId="0" fontId="7" fillId="2" borderId="2" xfId="0" applyFont="1" applyFill="1" applyBorder="1" applyAlignment="1">
      <alignment horizontal="center" wrapText="1"/>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0"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8"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0" borderId="22" xfId="0" applyFont="1" applyBorder="1" applyAlignment="1">
      <alignment horizontal="center" vertical="center" wrapText="1"/>
    </xf>
    <xf numFmtId="0" fontId="3" fillId="0" borderId="30" xfId="0" applyFont="1" applyBorder="1" applyAlignment="1">
      <alignment horizontal="left" vertical="center" wrapText="1"/>
    </xf>
    <xf numFmtId="0" fontId="4" fillId="6"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5" borderId="7" xfId="0" applyFont="1" applyFill="1" applyBorder="1" applyAlignment="1">
      <alignment horizontal="center" vertical="center" wrapText="1"/>
    </xf>
    <xf numFmtId="0" fontId="4" fillId="5" borderId="7" xfId="0" applyFont="1" applyFill="1" applyBorder="1" applyAlignment="1">
      <alignment horizontal="left" vertical="top" wrapText="1"/>
    </xf>
    <xf numFmtId="0" fontId="12" fillId="5" borderId="7" xfId="0" applyFont="1" applyFill="1" applyBorder="1" applyAlignment="1">
      <alignment horizontal="justify" vertical="top" wrapText="1"/>
    </xf>
    <xf numFmtId="0" fontId="12" fillId="5" borderId="7"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1" xfId="0" applyFont="1" applyFill="1" applyBorder="1" applyAlignment="1">
      <alignment horizontal="left" vertical="top" wrapText="1"/>
    </xf>
    <xf numFmtId="0" fontId="8" fillId="5" borderId="7"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41</xdr:row>
      <xdr:rowOff>180975</xdr:rowOff>
    </xdr:from>
    <xdr:to>
      <xdr:col>5</xdr:col>
      <xdr:colOff>285749</xdr:colOff>
      <xdr:row>48</xdr:row>
      <xdr:rowOff>76200</xdr:rowOff>
    </xdr:to>
    <xdr:sp macro="" textlink="">
      <xdr:nvSpPr>
        <xdr:cNvPr id="2" name="Llamada de flecha hacia arriba 1">
          <a:extLst>
            <a:ext uri="{FF2B5EF4-FFF2-40B4-BE49-F238E27FC236}">
              <a16:creationId xmlns:a16="http://schemas.microsoft.com/office/drawing/2014/main" id="{00000000-0008-0000-0000-000002000000}"/>
            </a:ext>
          </a:extLst>
        </xdr:cNvPr>
        <xdr:cNvSpPr/>
      </xdr:nvSpPr>
      <xdr:spPr>
        <a:xfrm>
          <a:off x="5265420" y="8014335"/>
          <a:ext cx="1078229" cy="117538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76200</xdr:colOff>
      <xdr:row>44</xdr:row>
      <xdr:rowOff>171450</xdr:rowOff>
    </xdr:from>
    <xdr:to>
      <xdr:col>5</xdr:col>
      <xdr:colOff>190499</xdr:colOff>
      <xdr:row>47</xdr:row>
      <xdr:rowOff>133350</xdr:rowOff>
    </xdr:to>
    <xdr:sp macro="" textlink="">
      <xdr:nvSpPr>
        <xdr:cNvPr id="3" name="CuadroTexto 2">
          <a:extLst>
            <a:ext uri="{FF2B5EF4-FFF2-40B4-BE49-F238E27FC236}">
              <a16:creationId xmlns:a16="http://schemas.microsoft.com/office/drawing/2014/main" id="{00000000-0008-0000-0000-000005000000}"/>
            </a:ext>
          </a:extLst>
        </xdr:cNvPr>
        <xdr:cNvSpPr txBox="1"/>
      </xdr:nvSpPr>
      <xdr:spPr>
        <a:xfrm>
          <a:off x="5341620" y="8553450"/>
          <a:ext cx="906779"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Se emplea para el indicador de este período</a:t>
          </a:r>
        </a:p>
      </xdr:txBody>
    </xdr:sp>
    <xdr:clientData/>
  </xdr:twoCellAnchor>
  <xdr:twoCellAnchor>
    <xdr:from>
      <xdr:col>10</xdr:col>
      <xdr:colOff>16933</xdr:colOff>
      <xdr:row>6</xdr:row>
      <xdr:rowOff>846</xdr:rowOff>
    </xdr:from>
    <xdr:to>
      <xdr:col>11</xdr:col>
      <xdr:colOff>293159</xdr:colOff>
      <xdr:row>41</xdr:row>
      <xdr:rowOff>846</xdr:rowOff>
    </xdr:to>
    <xdr:sp macro="" textlink="">
      <xdr:nvSpPr>
        <xdr:cNvPr id="4" name="Llamada de flecha a la derecha 3">
          <a:extLst>
            <a:ext uri="{FF2B5EF4-FFF2-40B4-BE49-F238E27FC236}">
              <a16:creationId xmlns:a16="http://schemas.microsoft.com/office/drawing/2014/main" id="{00000000-0008-0000-0000-000006000000}"/>
            </a:ext>
          </a:extLst>
        </xdr:cNvPr>
        <xdr:cNvSpPr/>
      </xdr:nvSpPr>
      <xdr:spPr>
        <a:xfrm>
          <a:off x="10037233" y="1105746"/>
          <a:ext cx="1068706" cy="6728460"/>
        </a:xfrm>
        <a:prstGeom prst="rightArrowCallout">
          <a:avLst>
            <a:gd name="adj1" fmla="val 21262"/>
            <a:gd name="adj2" fmla="val 35280"/>
            <a:gd name="adj3" fmla="val 31040"/>
            <a:gd name="adj4" fmla="val 34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41</xdr:row>
      <xdr:rowOff>180975</xdr:rowOff>
    </xdr:from>
    <xdr:to>
      <xdr:col>5</xdr:col>
      <xdr:colOff>285749</xdr:colOff>
      <xdr:row>48</xdr:row>
      <xdr:rowOff>76200</xdr:rowOff>
    </xdr:to>
    <xdr:sp macro="" textlink="">
      <xdr:nvSpPr>
        <xdr:cNvPr id="2" name="Llamada de flecha hacia arriba 1">
          <a:extLst>
            <a:ext uri="{FF2B5EF4-FFF2-40B4-BE49-F238E27FC236}">
              <a16:creationId xmlns:a16="http://schemas.microsoft.com/office/drawing/2014/main" id="{00000000-0008-0000-0000-000002000000}"/>
            </a:ext>
          </a:extLst>
        </xdr:cNvPr>
        <xdr:cNvSpPr/>
      </xdr:nvSpPr>
      <xdr:spPr>
        <a:xfrm>
          <a:off x="5265420" y="7976235"/>
          <a:ext cx="1078229" cy="117538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76200</xdr:colOff>
      <xdr:row>44</xdr:row>
      <xdr:rowOff>171450</xdr:rowOff>
    </xdr:from>
    <xdr:to>
      <xdr:col>5</xdr:col>
      <xdr:colOff>190499</xdr:colOff>
      <xdr:row>47</xdr:row>
      <xdr:rowOff>133350</xdr:rowOff>
    </xdr:to>
    <xdr:sp macro="" textlink="">
      <xdr:nvSpPr>
        <xdr:cNvPr id="3" name="CuadroTexto 2">
          <a:extLst>
            <a:ext uri="{FF2B5EF4-FFF2-40B4-BE49-F238E27FC236}">
              <a16:creationId xmlns:a16="http://schemas.microsoft.com/office/drawing/2014/main" id="{00000000-0008-0000-0000-000005000000}"/>
            </a:ext>
          </a:extLst>
        </xdr:cNvPr>
        <xdr:cNvSpPr txBox="1"/>
      </xdr:nvSpPr>
      <xdr:spPr>
        <a:xfrm>
          <a:off x="5341620" y="8515350"/>
          <a:ext cx="906779"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Se emplea para el indicador de este período</a:t>
          </a:r>
        </a:p>
      </xdr:txBody>
    </xdr:sp>
    <xdr:clientData/>
  </xdr:twoCellAnchor>
  <xdr:twoCellAnchor>
    <xdr:from>
      <xdr:col>10</xdr:col>
      <xdr:colOff>16933</xdr:colOff>
      <xdr:row>6</xdr:row>
      <xdr:rowOff>8466</xdr:rowOff>
    </xdr:from>
    <xdr:to>
      <xdr:col>11</xdr:col>
      <xdr:colOff>293159</xdr:colOff>
      <xdr:row>41</xdr:row>
      <xdr:rowOff>8466</xdr:rowOff>
    </xdr:to>
    <xdr:sp macro="" textlink="">
      <xdr:nvSpPr>
        <xdr:cNvPr id="4" name="Llamada de flecha a la derecha 3">
          <a:extLst>
            <a:ext uri="{FF2B5EF4-FFF2-40B4-BE49-F238E27FC236}">
              <a16:creationId xmlns:a16="http://schemas.microsoft.com/office/drawing/2014/main" id="{00000000-0008-0000-0000-000006000000}"/>
            </a:ext>
          </a:extLst>
        </xdr:cNvPr>
        <xdr:cNvSpPr/>
      </xdr:nvSpPr>
      <xdr:spPr>
        <a:xfrm>
          <a:off x="10037233" y="1113366"/>
          <a:ext cx="1068706" cy="6690360"/>
        </a:xfrm>
        <a:prstGeom prst="rightArrowCallout">
          <a:avLst>
            <a:gd name="adj1" fmla="val 21262"/>
            <a:gd name="adj2" fmla="val 35280"/>
            <a:gd name="adj3" fmla="val 31040"/>
            <a:gd name="adj4" fmla="val 34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133</xdr:row>
      <xdr:rowOff>180975</xdr:rowOff>
    </xdr:from>
    <xdr:to>
      <xdr:col>6</xdr:col>
      <xdr:colOff>285749</xdr:colOff>
      <xdr:row>140</xdr:row>
      <xdr:rowOff>76200</xdr:rowOff>
    </xdr:to>
    <xdr:sp macro="" textlink="">
      <xdr:nvSpPr>
        <xdr:cNvPr id="2" name="Llamada de flecha hacia arriba 1">
          <a:extLst>
            <a:ext uri="{FF2B5EF4-FFF2-40B4-BE49-F238E27FC236}">
              <a16:creationId xmlns:a16="http://schemas.microsoft.com/office/drawing/2014/main" id="{00000000-0008-0000-0000-000002000000}"/>
            </a:ext>
          </a:extLst>
        </xdr:cNvPr>
        <xdr:cNvSpPr/>
      </xdr:nvSpPr>
      <xdr:spPr>
        <a:xfrm>
          <a:off x="5265420" y="8014335"/>
          <a:ext cx="1078229" cy="117538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76200</xdr:colOff>
      <xdr:row>136</xdr:row>
      <xdr:rowOff>171450</xdr:rowOff>
    </xdr:from>
    <xdr:to>
      <xdr:col>6</xdr:col>
      <xdr:colOff>190499</xdr:colOff>
      <xdr:row>139</xdr:row>
      <xdr:rowOff>133350</xdr:rowOff>
    </xdr:to>
    <xdr:sp macro="" textlink="">
      <xdr:nvSpPr>
        <xdr:cNvPr id="3" name="CuadroTexto 2">
          <a:extLst>
            <a:ext uri="{FF2B5EF4-FFF2-40B4-BE49-F238E27FC236}">
              <a16:creationId xmlns:a16="http://schemas.microsoft.com/office/drawing/2014/main" id="{00000000-0008-0000-0000-000005000000}"/>
            </a:ext>
          </a:extLst>
        </xdr:cNvPr>
        <xdr:cNvSpPr txBox="1"/>
      </xdr:nvSpPr>
      <xdr:spPr>
        <a:xfrm>
          <a:off x="5341620" y="8553450"/>
          <a:ext cx="906779"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Se emplea para el indicador de este período</a:t>
          </a:r>
        </a:p>
      </xdr:txBody>
    </xdr:sp>
    <xdr:clientData/>
  </xdr:twoCellAnchor>
  <xdr:twoCellAnchor>
    <xdr:from>
      <xdr:col>11</xdr:col>
      <xdr:colOff>138853</xdr:colOff>
      <xdr:row>6</xdr:row>
      <xdr:rowOff>8466</xdr:rowOff>
    </xdr:from>
    <xdr:to>
      <xdr:col>12</xdr:col>
      <xdr:colOff>415079</xdr:colOff>
      <xdr:row>133</xdr:row>
      <xdr:rowOff>8466</xdr:rowOff>
    </xdr:to>
    <xdr:sp macro="" textlink="">
      <xdr:nvSpPr>
        <xdr:cNvPr id="4" name="Llamada de flecha a la derecha 3">
          <a:extLst>
            <a:ext uri="{FF2B5EF4-FFF2-40B4-BE49-F238E27FC236}">
              <a16:creationId xmlns:a16="http://schemas.microsoft.com/office/drawing/2014/main" id="{00000000-0008-0000-0000-000006000000}"/>
            </a:ext>
          </a:extLst>
        </xdr:cNvPr>
        <xdr:cNvSpPr/>
      </xdr:nvSpPr>
      <xdr:spPr>
        <a:xfrm>
          <a:off x="11210713" y="1113366"/>
          <a:ext cx="1068706" cy="23675340"/>
        </a:xfrm>
        <a:prstGeom prst="rightArrowCallout">
          <a:avLst>
            <a:gd name="adj1" fmla="val 21262"/>
            <a:gd name="adj2" fmla="val 35280"/>
            <a:gd name="adj3" fmla="val 31040"/>
            <a:gd name="adj4" fmla="val 34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baraja1/Downloads/Calculo%20para%20Indicador%20PM%20Ex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TD"/>
      <sheetName val="INDICADOR INTERNO"/>
      <sheetName val="Hoja1"/>
    </sheetNames>
    <sheetDataSet>
      <sheetData sheetId="0"/>
      <sheetData sheetId="1">
        <row r="6">
          <cell r="A6" t="str">
            <v>Etiquetas de fila</v>
          </cell>
          <cell r="B6" t="str">
            <v>En Progreso</v>
          </cell>
          <cell r="C6" t="str">
            <v>Por Aprobar</v>
          </cell>
          <cell r="D6" t="str">
            <v>Terminado</v>
          </cell>
          <cell r="E6" t="str">
            <v>Vencido</v>
          </cell>
          <cell r="F6" t="str">
            <v>Total general</v>
          </cell>
        </row>
        <row r="7">
          <cell r="A7" t="str">
            <v>DG - DIRECCIÓN GENERAL</v>
          </cell>
          <cell r="B7"/>
          <cell r="C7"/>
          <cell r="D7">
            <v>1</v>
          </cell>
          <cell r="E7"/>
          <cell r="F7">
            <v>1</v>
          </cell>
        </row>
        <row r="8">
          <cell r="A8" t="str">
            <v>DTAI - D. TÉCNICA DE ADMON INFRAESTRUCTURA</v>
          </cell>
          <cell r="B8"/>
          <cell r="C8"/>
          <cell r="D8">
            <v>1</v>
          </cell>
          <cell r="E8"/>
          <cell r="F8">
            <v>1</v>
          </cell>
        </row>
        <row r="9">
          <cell r="A9" t="str">
            <v>DTC - DIRECCIÓN TÉCNICA DE CONSTRUCCIONES</v>
          </cell>
          <cell r="B9">
            <v>8</v>
          </cell>
          <cell r="C9"/>
          <cell r="D9">
            <v>49</v>
          </cell>
          <cell r="E9">
            <v>2</v>
          </cell>
          <cell r="F9">
            <v>59</v>
          </cell>
        </row>
        <row r="10">
          <cell r="A10" t="str">
            <v>DTDP - DIRECCIÓN TÉCNICA DE PREDIOS</v>
          </cell>
          <cell r="B10"/>
          <cell r="C10"/>
          <cell r="D10">
            <v>12</v>
          </cell>
          <cell r="E10">
            <v>3</v>
          </cell>
          <cell r="F10">
            <v>15</v>
          </cell>
        </row>
        <row r="11">
          <cell r="A11" t="str">
            <v>DTE - DIRECCIÓN TÉCNICA ESTRATEGICA</v>
          </cell>
          <cell r="B11"/>
          <cell r="C11"/>
          <cell r="D11">
            <v>1</v>
          </cell>
          <cell r="E11"/>
          <cell r="F11">
            <v>1</v>
          </cell>
        </row>
        <row r="12">
          <cell r="A12" t="str">
            <v>DTGC - DIRECCIÓN TÉCNICA DE GESTION CONTRACTUAL</v>
          </cell>
          <cell r="B12">
            <v>1</v>
          </cell>
          <cell r="C12">
            <v>1</v>
          </cell>
          <cell r="D12">
            <v>9</v>
          </cell>
          <cell r="E12"/>
          <cell r="F12">
            <v>11</v>
          </cell>
        </row>
        <row r="13">
          <cell r="A13" t="str">
            <v>DTM - DIRECCIÓN TÉCNICA DE MANTENIMIENTO</v>
          </cell>
          <cell r="B13">
            <v>11</v>
          </cell>
          <cell r="C13"/>
          <cell r="D13">
            <v>6</v>
          </cell>
          <cell r="E13"/>
          <cell r="F13">
            <v>17</v>
          </cell>
        </row>
        <row r="14">
          <cell r="A14" t="str">
            <v>DTP - DIRECCIÓN TÉCNICA DE PROYECTOS</v>
          </cell>
          <cell r="B14">
            <v>2</v>
          </cell>
          <cell r="C14"/>
          <cell r="D14">
            <v>23</v>
          </cell>
          <cell r="E14">
            <v>3</v>
          </cell>
          <cell r="F14">
            <v>28</v>
          </cell>
        </row>
        <row r="15">
          <cell r="A15" t="str">
            <v>DTPS - DIRECCIÓN TÉCNICA DE PROCESOS SELECTIVOS</v>
          </cell>
          <cell r="B15"/>
          <cell r="C15"/>
          <cell r="D15">
            <v>7</v>
          </cell>
          <cell r="E15"/>
          <cell r="F15">
            <v>7</v>
          </cell>
        </row>
        <row r="16">
          <cell r="A16" t="str">
            <v>OAP - OFICINA ASESORA DE PLANEACIÓN</v>
          </cell>
          <cell r="B16">
            <v>4</v>
          </cell>
          <cell r="C16"/>
          <cell r="D16">
            <v>8</v>
          </cell>
          <cell r="E16">
            <v>2</v>
          </cell>
          <cell r="F16">
            <v>14</v>
          </cell>
        </row>
        <row r="17">
          <cell r="A17" t="str">
            <v>OTC - OFICINA ATENCIÓN AL CIUDADANO</v>
          </cell>
          <cell r="B17"/>
          <cell r="C17"/>
          <cell r="D17">
            <v>1</v>
          </cell>
          <cell r="E17"/>
          <cell r="F17">
            <v>1</v>
          </cell>
        </row>
        <row r="18">
          <cell r="A18" t="str">
            <v>SGDU - SUBDIRECCIÓN GENERAL DESARROLLO URBANO</v>
          </cell>
          <cell r="B18"/>
          <cell r="C18"/>
          <cell r="D18">
            <v>5</v>
          </cell>
          <cell r="E18"/>
          <cell r="F18">
            <v>5</v>
          </cell>
        </row>
        <row r="19">
          <cell r="A19" t="str">
            <v>SGI - SUBDIRECCIÓN GENERAL DE INFRAESTRUCTURA</v>
          </cell>
          <cell r="B19">
            <v>2</v>
          </cell>
          <cell r="C19"/>
          <cell r="D19">
            <v>24</v>
          </cell>
          <cell r="E19"/>
          <cell r="F19">
            <v>26</v>
          </cell>
        </row>
        <row r="20">
          <cell r="A20" t="str">
            <v>SGJ - SUBDIRECCIÓN GENERAL JURIDICA</v>
          </cell>
          <cell r="B20">
            <v>9</v>
          </cell>
          <cell r="C20"/>
          <cell r="D20"/>
          <cell r="E20"/>
          <cell r="F20">
            <v>9</v>
          </cell>
        </row>
        <row r="21">
          <cell r="A21" t="str">
            <v>STPC - S.T. PRESUPUESTO Y CONTABLILIDAD</v>
          </cell>
          <cell r="B21"/>
          <cell r="C21"/>
          <cell r="D21">
            <v>5</v>
          </cell>
          <cell r="E21"/>
          <cell r="F21">
            <v>5</v>
          </cell>
        </row>
        <row r="22">
          <cell r="A22" t="str">
            <v>STRF - S.T. DE RECURSOS FISICOS</v>
          </cell>
          <cell r="B22">
            <v>1</v>
          </cell>
          <cell r="C22"/>
          <cell r="D22"/>
          <cell r="E22"/>
          <cell r="F22">
            <v>1</v>
          </cell>
        </row>
        <row r="23">
          <cell r="A23" t="str">
            <v>STRT - S.T. DE RECURSOS TECNOLÓGICOS</v>
          </cell>
          <cell r="B23"/>
          <cell r="C23"/>
          <cell r="D23">
            <v>1</v>
          </cell>
          <cell r="E23"/>
          <cell r="F23">
            <v>1</v>
          </cell>
        </row>
        <row r="24">
          <cell r="A24" t="str">
            <v>STTR - S.T. DE TESORERIA Y RECAUDO</v>
          </cell>
          <cell r="B24"/>
          <cell r="C24"/>
          <cell r="D24">
            <v>1</v>
          </cell>
          <cell r="E24"/>
          <cell r="F24">
            <v>1</v>
          </cell>
        </row>
        <row r="25">
          <cell r="A25" t="str">
            <v>Total general</v>
          </cell>
          <cell r="B25">
            <v>38</v>
          </cell>
          <cell r="C25">
            <v>1</v>
          </cell>
          <cell r="D25">
            <v>154</v>
          </cell>
          <cell r="E25">
            <v>10</v>
          </cell>
          <cell r="F25">
            <v>203</v>
          </cell>
        </row>
        <row r="46">
          <cell r="A46" t="str">
            <v>Etiquetas de fila</v>
          </cell>
          <cell r="B46" t="str">
            <v>Terminado</v>
          </cell>
          <cell r="C46" t="str">
            <v>Vencido</v>
          </cell>
          <cell r="D46" t="str">
            <v>Total general</v>
          </cell>
        </row>
        <row r="47">
          <cell r="A47" t="str">
            <v>OAP - OFICINA ASESORA DE PLANEACIÓN</v>
          </cell>
          <cell r="B47"/>
          <cell r="C47">
            <v>1</v>
          </cell>
          <cell r="D47">
            <v>1</v>
          </cell>
        </row>
        <row r="48">
          <cell r="A48" t="str">
            <v>OTC - OFICINA ATENCIÓN AL CIUDADANO</v>
          </cell>
          <cell r="B48">
            <v>1</v>
          </cell>
          <cell r="C48"/>
          <cell r="D48">
            <v>1</v>
          </cell>
        </row>
        <row r="49">
          <cell r="A49" t="str">
            <v>DTAI - D. TÉCNICA DE ADMON INFRAESTRUCTURA</v>
          </cell>
          <cell r="B49">
            <v>1</v>
          </cell>
          <cell r="C49"/>
          <cell r="D49">
            <v>1</v>
          </cell>
        </row>
        <row r="50">
          <cell r="A50" t="str">
            <v>DTC - DIRECCIÓN TÉCNICA DE CONSTRUCCIONES</v>
          </cell>
          <cell r="B50">
            <v>9</v>
          </cell>
          <cell r="C50"/>
          <cell r="D50">
            <v>9</v>
          </cell>
        </row>
        <row r="51">
          <cell r="A51" t="str">
            <v>DTM - DIRECCIÓN TÉCNICA DE MANTENIMIENTO</v>
          </cell>
          <cell r="B51">
            <v>2</v>
          </cell>
          <cell r="C51"/>
          <cell r="D51">
            <v>2</v>
          </cell>
        </row>
        <row r="52">
          <cell r="A52" t="str">
            <v>DTP - DIRECCIÓN TÉCNICA DE PROYECTOS</v>
          </cell>
          <cell r="B52">
            <v>4</v>
          </cell>
          <cell r="C52"/>
          <cell r="D52">
            <v>4</v>
          </cell>
        </row>
        <row r="53">
          <cell r="A53" t="str">
            <v>SGDU - SUBDIRECCIÓN GENERAL DESARROLLO URBANO</v>
          </cell>
          <cell r="B53">
            <v>3</v>
          </cell>
          <cell r="C53"/>
          <cell r="D53">
            <v>3</v>
          </cell>
        </row>
      </sheetData>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ohra Lucia Forero Cespedes" refreshedDate="43195.509695486115" createdVersion="5" refreshedVersion="5" minRefreshableVersion="3" recordCount="916">
  <cacheSource type="worksheet">
    <worksheetSource ref="A1:M1048576" sheet="Base de Datos PMI"/>
  </cacheSource>
  <cacheFields count="13">
    <cacheField name="Código Acción " numFmtId="0">
      <sharedItems containsBlank="1"/>
    </cacheField>
    <cacheField name="Acción " numFmtId="0">
      <sharedItems containsBlank="1" longText="1"/>
    </cacheField>
    <cacheField name="Hallazgo " numFmtId="0">
      <sharedItems containsBlank="1"/>
    </cacheField>
    <cacheField name="Estado " numFmtId="0">
      <sharedItems containsBlank="1" count="9">
        <s v="Cancelada"/>
        <s v="Cerrado"/>
        <s v="Terminado"/>
        <s v="Vencido"/>
        <s v="En Progreso"/>
        <s v="Rechazada"/>
        <s v="Por Aprobar"/>
        <m/>
        <s v="Aprobada" u="1"/>
      </sharedItems>
    </cacheField>
    <cacheField name="% de Avance" numFmtId="0">
      <sharedItems containsString="0" containsBlank="1" containsNumber="1" containsInteger="1" minValue="0" maxValue="100"/>
    </cacheField>
    <cacheField name="Tipo Plan " numFmtId="0">
      <sharedItems containsBlank="1" count="3">
        <s v="Interno"/>
        <m/>
        <s v="Contraloría de Bogotá" u="1"/>
      </sharedItems>
    </cacheField>
    <cacheField name="Auditor " numFmtId="0">
      <sharedItems containsBlank="1"/>
    </cacheField>
    <cacheField name="Dependencia " numFmtId="0">
      <sharedItems containsBlank="1" count="34">
        <s v="STRH - S.T. DE RECURSOS HUMANOS"/>
        <s v="DTP - DIRECCIÓN TÉCNICA DE PROYECTOS"/>
        <s v="STRT - S.T. DE RECURSOS TECNOLÓGICOS"/>
        <s v="SGI - SUBDIRECCIÓN GENERAL DE INFRAESTRUCTURA"/>
        <s v="STOP - S.T. DE OPERACIONES"/>
        <s v="STESV - S. T. DE EJECUCIÓN SUBSISTEMA VIAL"/>
        <s v="STJEF - S.T. JURIDICA Y EJECUCIONES FISCALES"/>
        <s v="DTC - DIRECCIÓN TÉCNICA DE CONSTRUCCIONES"/>
        <s v="OTC - OFICINA ATENCIÓN AL CIUDADANO"/>
        <s v="OAP - OFICINA ASESORA DE PLANEACIÓN"/>
        <s v="STRF - S.T. DE RECURSOS FISICOS"/>
        <s v="OAC - OFICINA ASESORA DE COMUNICACIONES"/>
        <s v="OCI - OFICINA DE CONTROL INTERNO"/>
        <s v="DTAI - D. TÉCNICA DE ADMON INFRAESTRUCTURA"/>
        <s v="DTPS - DIRECCIÓN TÉCNICA DE PROCESOS SELECTIVOS"/>
        <s v="DTGC - DIRECCIÓN TÉCNICA DE GESTION CONTRACTUAL"/>
        <s v="DTDP - DIRECCIÓN TÉCNICA DE PREDIOS"/>
        <s v="STPC - S.T. PRESUPUESTO Y CONTABLILIDAD"/>
        <s v="DTM - DIRECCIÓN TÉCNICA DE MANTENIMIENTO"/>
        <s v="SGDU - SUBDIRECCIÓN GENERAL DESARROLLO URBANO"/>
        <s v="DTE - DIRECCIÓN TÉCNICA ESTRATEGICA"/>
        <s v="STTR - S.T. DE TESORERIA Y RECAUDO"/>
        <s v="DTAV - DIRECCIÓN TÉCNICA APOYO ALA VALORIZACION"/>
        <s v="STEST - S.T. EJECUCIÓN SUBSISTEMA TRANSPORTE"/>
        <s v="DTGJ - DIRECCIÓN TÉCNICA DE GESTIÓN JUDICIAL"/>
        <s v="OCD - OFICINA DE CONTROL DISCIPLINARIO"/>
        <s v="STMSV - S.T. DE MANTENIMIENTO SUBSISTEMA VIAL"/>
        <s v="SGJ - SUBDIRECCIÓN GENERAL JURIDICA"/>
        <s v="STMST - S.T. DE MANTENIMIENTO SUBSISTEMA TRANSPO"/>
        <m/>
        <s v="SGGC - SUBDIRECCIÓN GENERAL DE GESTIÓN CORPORATIVA" u="1"/>
        <s v="DG - DIRECCIÓN GENERAL" u="1"/>
        <s v="DTAF - DIRECCIÓN TÉC ADMINISTRATIVA Y FINANCIER" u="1"/>
        <s v="DTD - DIRECCIÓN TÉCNICA DE DISEÑO DE PROYECTOS" u="1"/>
      </sharedItems>
    </cacheField>
    <cacheField name="Jefe de Dependencia" numFmtId="0">
      <sharedItems containsBlank="1"/>
    </cacheField>
    <cacheField name="Ejecutor " numFmtId="0">
      <sharedItems containsBlank="1"/>
    </cacheField>
    <cacheField name="Fecha Inicio " numFmtId="0">
      <sharedItems containsNonDate="0" containsDate="1" containsString="0" containsBlank="1" minDate="2014-10-23T00:00:00" maxDate="2018-10-03T00:00:00"/>
    </cacheField>
    <cacheField name="Fecha Fin " numFmtId="0">
      <sharedItems containsNonDate="0" containsDate="1" containsString="0" containsBlank="1" minDate="2013-05-30T00:00:00" maxDate="2019-01-01T00:00:00" count="211">
        <d v="2017-10-30T00:00:00"/>
        <d v="2017-02-25T00:00:00"/>
        <d v="2017-09-30T00:00:00"/>
        <d v="2017-01-02T00:00:00"/>
        <d v="2017-06-24T00:00:00"/>
        <d v="2017-05-30T00:00:00"/>
        <d v="2017-02-28T00:00:00"/>
        <d v="2017-03-31T00:00:00"/>
        <d v="2017-08-01T00:00:00"/>
        <d v="2017-04-05T00:00:00"/>
        <d v="2017-03-08T00:00:00"/>
        <d v="2017-06-30T00:00:00"/>
        <d v="2017-03-30T00:00:00"/>
        <d v="2017-12-31T00:00:00"/>
        <d v="2017-01-15T00:00:00"/>
        <d v="2017-01-31T00:00:00"/>
        <d v="2017-07-30T00:00:00"/>
        <d v="2017-01-30T00:00:00"/>
        <d v="2017-12-09T00:00:00"/>
        <d v="2017-04-30T00:00:00"/>
        <d v="2017-05-31T00:00:00"/>
        <d v="2018-12-31T00:00:00"/>
        <d v="2017-12-01T00:00:00"/>
        <d v="2017-04-24T00:00:00"/>
        <d v="2017-07-24T00:00:00"/>
        <d v="2017-03-15T00:00:00"/>
        <d v="2017-12-11T00:00:00"/>
        <d v="2017-06-15T00:00:00"/>
        <d v="2017-08-30T00:00:00"/>
        <d v="2017-02-20T00:00:00"/>
        <d v="2017-07-11T00:00:00"/>
        <d v="2017-04-15T00:00:00"/>
        <d v="2017-11-30T00:00:00"/>
        <d v="2017-12-22T00:00:00"/>
        <d v="2018-01-31T00:00:00"/>
        <d v="2017-04-01T00:00:00"/>
        <d v="2017-04-03T00:00:00"/>
        <d v="2017-03-23T00:00:00"/>
        <d v="2017-07-31T00:00:00"/>
        <d v="2017-03-16T00:00:00"/>
        <d v="2018-02-09T00:00:00"/>
        <d v="2017-03-28T00:00:00"/>
        <d v="2018-05-31T00:00:00"/>
        <d v="2017-09-05T00:00:00"/>
        <d v="2017-11-04T00:00:00"/>
        <d v="2018-02-14T00:00:00"/>
        <d v="2018-06-30T00:00:00"/>
        <d v="2018-05-08T00:00:00"/>
        <d v="2017-07-15T00:00:00"/>
        <d v="2017-06-29T00:00:00"/>
        <d v="2017-10-06T00:00:00"/>
        <d v="2018-02-28T00:00:00"/>
        <d v="2017-12-29T00:00:00"/>
        <d v="2017-09-11T00:00:00"/>
        <d v="2018-07-07T00:00:00"/>
        <d v="2017-09-29T00:00:00"/>
        <d v="2017-08-29T00:00:00"/>
        <d v="2017-08-31T00:00:00"/>
        <d v="2017-09-15T00:00:00"/>
        <d v="2017-08-15T00:00:00"/>
        <d v="2018-04-30T00:00:00"/>
        <d v="2017-10-11T00:00:00"/>
        <d v="2017-10-31T00:00:00"/>
        <d v="2018-08-18T00:00:00"/>
        <d v="2017-12-04T00:00:00"/>
        <d v="2018-02-15T00:00:00"/>
        <d v="2017-09-19T00:00:00"/>
        <d v="2017-01-19T00:00:00"/>
        <d v="2017-10-19T00:00:00"/>
        <d v="2018-10-03T00:00:00"/>
        <d v="2018-03-31T00:00:00"/>
        <d v="2018-10-31T00:00:00"/>
        <d v="2018-08-31T00:00:00"/>
        <d v="2017-11-16T00:00:00"/>
        <d v="2018-07-30T00:00:00"/>
        <d v="2018-10-25T00:00:00"/>
        <d v="2018-10-26T00:00:00"/>
        <d v="2018-05-30T00:00:00"/>
        <d v="2017-12-30T00:00:00"/>
        <d v="2018-03-30T00:00:00"/>
        <d v="2018-10-30T00:00:00"/>
        <d v="2018-01-30T00:00:00"/>
        <d v="2018-12-30T00:00:00"/>
        <d v="2018-04-27T00:00:00"/>
        <d v="2017-12-28T00:00:00"/>
        <d v="2017-12-15T00:00:00"/>
        <d v="2017-12-20T00:00:00"/>
        <d v="2017-11-15T00:00:00"/>
        <d v="2018-03-15T00:00:00"/>
        <d v="2018-07-31T00:00:00"/>
        <d v="2018-01-20T00:00:00"/>
        <d v="2017-11-17T00:00:00"/>
        <d v="2018-08-30T00:00:00"/>
        <d v="2018-05-15T00:00:00"/>
        <d v="2018-11-26T00:00:00"/>
        <d v="2017-12-26T00:00:00"/>
        <d v="2018-07-26T00:00:00"/>
        <d v="2018-04-15T00:00:00"/>
        <d v="2018-01-15T00:00:00"/>
        <d v="2018-11-23T00:00:00"/>
        <d v="2018-07-15T00:00:00"/>
        <d v="2018-03-01T00:00:00"/>
        <d v="2018-02-25T00:00:00"/>
        <d v="2018-08-14T00:00:00"/>
        <d v="2018-12-10T00:00:00"/>
        <d v="2018-12-11T00:00:00"/>
        <d v="2018-09-30T00:00:00"/>
        <d v="2018-12-27T00:00:00"/>
        <d v="2018-06-29T00:00:00"/>
        <d v="2018-11-30T00:00:00"/>
        <d v="2018-03-28T00:00:00"/>
        <m/>
        <d v="2016-05-31T00:00:00" u="1"/>
        <d v="2015-12-28T00:00:00" u="1"/>
        <d v="2016-02-28T00:00:00" u="1"/>
        <d v="2015-12-02T00:00:00" u="1"/>
        <d v="2016-07-15T00:00:00" u="1"/>
        <d v="2017-11-23T00:00:00" u="1"/>
        <d v="2014-10-30T00:00:00" u="1"/>
        <d v="2015-10-30T00:00:00" u="1"/>
        <d v="2018-02-02T00:00:00" u="1"/>
        <d v="2016-10-30T00:00:00" u="1"/>
        <d v="2018-03-07T00:00:00" u="1"/>
        <d v="2013-09-30T00:00:00" u="1"/>
        <d v="2015-05-29T00:00:00" u="1"/>
        <d v="2017-07-01T00:00:00" u="1"/>
        <d v="2016-06-08T00:00:00" u="1"/>
        <d v="2016-09-30T00:00:00" u="1"/>
        <d v="2015-08-18T00:00:00" u="1"/>
        <d v="2016-03-31T00:00:00" u="1"/>
        <d v="2014-12-19T00:00:00" u="1"/>
        <d v="2016-10-28T00:00:00" u="1"/>
        <d v="2016-12-19T00:00:00" u="1"/>
        <d v="2015-08-30T00:00:00" u="1"/>
        <d v="2016-07-25T00:00:00" u="1"/>
        <d v="2014-12-31T00:00:00" u="1"/>
        <d v="2015-08-04T00:00:00" u="1"/>
        <d v="2016-08-30T00:00:00" u="1"/>
        <d v="2015-12-31T00:00:00" u="1"/>
        <d v="2015-10-14T00:00:00" u="1"/>
        <d v="2016-12-31T00:00:00" u="1"/>
        <d v="2014-05-20T00:00:00" u="1"/>
        <d v="2015-04-15T00:00:00" u="1"/>
        <d v="2018-02-05T00:00:00" u="1"/>
        <d v="2018-07-18T00:00:00" u="1"/>
        <d v="2015-07-30T00:00:00" u="1"/>
        <d v="2015-01-31T00:00:00" u="1"/>
        <d v="2016-07-30T00:00:00" u="1"/>
        <d v="2016-01-31T00:00:00" u="1"/>
        <d v="2014-06-11T00:00:00" u="1"/>
        <d v="2015-08-28T00:00:00" u="1"/>
        <d v="2016-02-10T00:00:00" u="1"/>
        <d v="2016-03-15T00:00:00" u="1"/>
        <d v="2018-06-18T00:00:00" u="1"/>
        <d v="2014-06-30T00:00:00" u="1"/>
        <d v="2015-07-16T00:00:00" u="1"/>
        <d v="2016-02-29T00:00:00" u="1"/>
        <d v="2015-06-30T00:00:00" u="1"/>
        <d v="2016-05-25T00:00:00" u="1"/>
        <d v="2013-08-14T00:00:00" u="1"/>
        <d v="2016-06-30T00:00:00" u="1"/>
        <d v="2015-10-31T00:00:00" u="1"/>
        <d v="2016-10-31T00:00:00" u="1"/>
        <d v="2013-05-30T00:00:00" u="1"/>
        <d v="2015-12-15T00:00:00" u="1"/>
        <d v="2016-01-29T00:00:00" u="1"/>
        <d v="2016-03-20T00:00:00" u="1"/>
        <d v="2016-12-15T00:00:00" u="1"/>
        <d v="2016-09-12T00:00:00" u="1"/>
        <d v="2015-05-23T00:00:00" u="1"/>
        <d v="2016-12-27T00:00:00" u="1"/>
        <d v="2015-09-24T00:00:00" u="1"/>
        <d v="2015-11-15T00:00:00" u="1"/>
        <d v="2016-03-06T00:00:00" u="1"/>
        <d v="2016-06-28T00:00:00" u="1"/>
        <d v="2016-12-01T00:00:00" u="1"/>
        <d v="2015-04-30T00:00:00" u="1"/>
        <d v="2016-12-20T00:00:00" u="1"/>
        <d v="2014-08-31T00:00:00" u="1"/>
        <d v="2016-04-30T00:00:00" u="1"/>
        <d v="2015-08-31T00:00:00" u="1"/>
        <d v="2016-08-31T00:00:00" u="1"/>
        <d v="2016-09-10T00:00:00" u="1"/>
        <d v="2016-09-29T00:00:00" u="1"/>
        <d v="2017-10-15T00:00:00" u="1"/>
        <d v="2016-03-30T00:00:00" u="1"/>
        <d v="2014-12-18T00:00:00" u="1"/>
        <d v="2015-07-31T00:00:00" u="1"/>
        <d v="2016-10-08T00:00:00" u="1"/>
        <d v="2016-07-31T00:00:00" u="1"/>
        <d v="2017-03-04T00:00:00" u="1"/>
        <d v="2015-10-01T00:00:00" u="1"/>
        <d v="2016-12-18T00:00:00" u="1"/>
        <d v="2014-10-20T00:00:00" u="1"/>
        <d v="2015-12-30T00:00:00" u="1"/>
        <d v="2016-11-25T00:00:00" u="1"/>
        <d v="2016-09-08T00:00:00" u="1"/>
        <d v="2016-12-30T00:00:00" u="1"/>
        <d v="2015-05-19T00:00:00" u="1"/>
        <d v="2015-03-02T00:00:00" u="1"/>
        <d v="2015-08-15T00:00:00" u="1"/>
        <d v="2016-09-01T00:00:00" u="1"/>
        <d v="2017-06-05T00:00:00" u="1"/>
        <d v="2016-02-16T00:00:00" u="1"/>
        <d v="2014-07-22T00:00:00" u="1"/>
        <d v="2015-11-30T00:00:00" u="1"/>
        <d v="2016-01-30T00:00:00" u="1"/>
        <d v="2016-05-12T00:00:00" u="1"/>
        <d v="2017-09-20T00:00:00" u="1"/>
        <d v="2015-11-04T00:00:00" u="1"/>
        <d v="2016-11-30T00:00:00" u="1"/>
      </sharedItems>
    </cacheField>
    <cacheField name="Origen" numFmtId="0">
      <sharedItems containsBlank="1" count="5">
        <s v="Gestión"/>
        <s v="Auditorias Sistemas Integrados"/>
        <m/>
        <s v="Autocontrol" u="1"/>
        <s v="Contralorí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16">
  <r>
    <s v="Accion_205"/>
    <s v="Formular plan de contingencia para la actulización del módulo una vez se encuentre en correcto funcionamiento."/>
    <s v="Se debe evaluar la situación del módulo de evaluación del desempeño dado que es el módulo donde más se presentan fallas los programas y la información registrada corresponde a la vigencia 2012."/>
    <x v="0"/>
    <n v="50"/>
    <x v="0"/>
    <s v="Hector Pulido Moreno - phpulido1"/>
    <x v="0"/>
    <s v="Paula Tatiana Arenas Gonzalez - pparenas1"/>
    <s v="Jorge Enrique Sepulveda Afanador - pjsepulv1"/>
    <d v="2015-04-01T00:00:00"/>
    <x v="0"/>
    <x v="0"/>
  </r>
  <r>
    <s v="Accion_245"/>
    <s v="Elaborar el informe se archivo y cierre del convenio"/>
    <s v="Convenio-88-2005 IDU-UNICNETRO la no liquidación del contrato a la fecha"/>
    <x v="1"/>
    <n v="100"/>
    <x v="0"/>
    <s v="Consuelo Mercedes Russi Suarez - ccrussis1"/>
    <x v="1"/>
    <s v="Jorge Mauricio Reyes Velandia - pjreyesv1"/>
    <s v="Imelda Bernal Raquira - cibernal1"/>
    <d v="2014-10-23T00:00:00"/>
    <x v="1"/>
    <x v="0"/>
  </r>
  <r>
    <s v="Accion_250"/>
    <s v="Una vez aprobada la guía GU-FP-01 (v2) se hará la revisión de los procedimientos PR-EP-88 para ajustarlo y establecer los controles respectivos y definición de los productos en la etapa de Preinversión de Proyectos."/>
    <s v="a) Revisar y de ser pertinente realizar la actualización y alineación del procedimiento N° PR-EP-088 &quot;Formulación Evaluación y Seguimiento de proyectos&quot; versión 1.0 con la Guía &quot;alcance y requerimientos técnicos de los productos en la etapa de pre-inve"/>
    <x v="1"/>
    <n v="100"/>
    <x v="0"/>
    <s v="Consuelo Mercedes Russi Suarez - ccrussis1"/>
    <x v="1"/>
    <s v="Jorge Mauricio Reyes Velandia - pjreyesv1"/>
    <s v="Gloria Yaneth Arevalo - pgareval1"/>
    <d v="2016-03-01T00:00:00"/>
    <x v="2"/>
    <x v="0"/>
  </r>
  <r>
    <s v="Accion_321"/>
    <s v="Depurar el inventario de computadores y cargarlo en Aranda"/>
    <s v="Inventario de Hardware - Equipos de computo"/>
    <x v="1"/>
    <n v="100"/>
    <x v="0"/>
    <s v="Hector Pulido Moreno - phpulido1"/>
    <x v="2"/>
    <s v="Leydy Yohana Pineda Afanador - plpineda2"/>
    <s v="Hector Andres Mafla Trujillo - phmaflat1"/>
    <d v="2016-05-02T00:00:00"/>
    <x v="3"/>
    <x v="0"/>
  </r>
  <r>
    <s v="Accion_322"/>
    <s v="Realizar un control manual trimestral de las tabletas asignadas."/>
    <s v="Inventario de Hardware - Tabletas"/>
    <x v="1"/>
    <n v="100"/>
    <x v="0"/>
    <s v="Hector Pulido Moreno - phpulido1"/>
    <x v="2"/>
    <s v="Leydy Yohana Pineda Afanador - plpineda2"/>
    <s v="Hector Andres Mafla Trujillo - phmaflat1"/>
    <d v="2016-05-02T00:00:00"/>
    <x v="3"/>
    <x v="0"/>
  </r>
  <r>
    <s v="Accion_324"/>
    <s v="Cargar el inventario de Licenciamiento en la herramienta ARANDA."/>
    <s v="Inventario de software - Cantidad de liciencias"/>
    <x v="1"/>
    <n v="100"/>
    <x v="0"/>
    <s v="Hector Pulido Moreno - phpulido1"/>
    <x v="2"/>
    <s v="Leydy Yohana Pineda Afanador - plpineda2"/>
    <s v="Hector Andres Mafla Trujillo - phmaflat1"/>
    <d v="2016-05-02T00:00:00"/>
    <x v="3"/>
    <x v="0"/>
  </r>
  <r>
    <s v="Accion_325"/>
    <s v="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
    <s v="Implementar por la SGI, un control del balance de los recursos financieros derivados del convenio 9-07-30500-0612-2015"/>
    <x v="1"/>
    <n v="100"/>
    <x v="0"/>
    <s v="Consuelo Mercedes Russi Suarez - ccrussis1"/>
    <x v="3"/>
    <s v="Edgar Francisco Uribe Ramos - peuriber1"/>
    <s v="Pedro Ernesto Guaqueta Paez - cpguaque1"/>
    <d v="2016-06-24T00:00:00"/>
    <x v="4"/>
    <x v="0"/>
  </r>
  <r>
    <s v="Accion_326"/>
    <s v="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
    <s v="Aclarar la fuente de recursos de las obras por concepto de redes"/>
    <x v="1"/>
    <n v="100"/>
    <x v="0"/>
    <s v="Consuelo Mercedes Russi Suarez - ccrussis1"/>
    <x v="3"/>
    <s v="Edgar Francisco Uribe Ramos - peuriber1"/>
    <s v="Pedro Ernesto Guaqueta Paez - cpguaque1"/>
    <d v="2016-06-24T00:00:00"/>
    <x v="4"/>
    <x v="0"/>
  </r>
  <r>
    <s v="Accion_327"/>
    <s v="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
    <s v="Aclarar la forma en que se priorizó la Vía paralela Canal Boyacá"/>
    <x v="1"/>
    <n v="100"/>
    <x v="0"/>
    <s v="Consuelo Mercedes Russi Suarez - ccrussis1"/>
    <x v="3"/>
    <s v="Edgar Francisco Uribe Ramos - peuriber1"/>
    <s v="Pedro Ernesto Guaqueta Paez - cpguaque1"/>
    <d v="2016-06-24T00:00:00"/>
    <x v="4"/>
    <x v="0"/>
  </r>
  <r>
    <s v="Accion_453"/>
    <s v="Una vez aprobada la Guía GU-FP-01 (v.2) se hará la revisión de los procedimientos PR-EP-032 y PR-EP-88 para ajustarlos."/>
    <s v="Desactualización de procedimientos"/>
    <x v="0"/>
    <n v="100"/>
    <x v="0"/>
    <s v="Wilson Guillermo Herrera Reyes - pwherrer1"/>
    <x v="1"/>
    <s v="Jorge Mauricio Reyes Velandia - pjreyesv1"/>
    <s v="Gloria Yaneth Arevalo - pgareval1"/>
    <d v="2016-03-01T00:00:00"/>
    <x v="2"/>
    <x v="1"/>
  </r>
  <r>
    <s v="Accion_469"/>
    <s v="Organizar e intervenir las historias laborales físicas del archivo de gestión a cargo de la STRH, de acuerdo con los lineamientos establecidos en la Circular 004 de 2003 del DAFP y AGN"/>
    <s v="Expedientes Laborales no Intervenidos"/>
    <x v="2"/>
    <n v="100"/>
    <x v="0"/>
    <s v="Nohra Lucia Forero Cespedes - cnforero2"/>
    <x v="0"/>
    <s v="Paula Tatiana Arenas Gonzalez - pparenas1"/>
    <s v="Jorge Enrique Sepulveda Afanador - pjsepulv1"/>
    <d v="2016-06-22T00:00:00"/>
    <x v="5"/>
    <x v="0"/>
  </r>
  <r>
    <s v="Accion_473"/>
    <s v="Elaborar el Plan de Continuidad de Prestación del Servicio Kactus, de acuerdo a los lineamientos impartidos por la STRT y la OAP"/>
    <s v="No se Evidencia Plan de Continuidad Kactus"/>
    <x v="2"/>
    <n v="100"/>
    <x v="0"/>
    <s v="Nohra Lucia Forero Cespedes - cnforero2"/>
    <x v="0"/>
    <s v="Paula Tatiana Arenas Gonzalez - pparenas1"/>
    <s v="Jorge Enrique Sepulveda Afanador - pjsepulv1"/>
    <d v="2016-06-22T00:00:00"/>
    <x v="5"/>
    <x v="0"/>
  </r>
  <r>
    <s v="Accion_499"/>
    <s v="*Verificación y trámite de los radicados pendientes que presentan estado &quot;creado&quot; con vigencia superior a 90 días *Seguimiento a los usuarios del área para que tramiten y descarguen los radicados"/>
    <s v="518 radicados asignados o generados sin concluir trámite"/>
    <x v="1"/>
    <n v="100"/>
    <x v="0"/>
    <s v="Consuelo Mercedes Russi Suarez - ccrussis1"/>
    <x v="4"/>
    <s v="Jose Antonio Velandia Clavijo - pjveland1"/>
    <s v="Andrea Milena Moreno Munoz - pamoreno2"/>
    <d v="2016-09-01T00:00:00"/>
    <x v="6"/>
    <x v="0"/>
  </r>
  <r>
    <s v="Accion_500"/>
    <s v="*Verificación, trámite y descarga de los radicados que no han sido entregados virtualmente a traves de ORFEO y aparecen en estado &quot;enviado&quot;, con vigencia superior a 90 días *Seguimiento a los usuarios del área para que tramiten y descarguen los radicados"/>
    <s v="238 radicados enviados sin concluir trámite"/>
    <x v="1"/>
    <n v="100"/>
    <x v="0"/>
    <s v="Consuelo Mercedes Russi Suarez - ccrussis1"/>
    <x v="4"/>
    <s v="Jose Antonio Velandia Clavijo - pjveland1"/>
    <s v="Andrea Milena Moreno Munoz - pamoreno2"/>
    <d v="2016-09-01T00:00:00"/>
    <x v="6"/>
    <x v="0"/>
  </r>
  <r>
    <s v="Accion_501"/>
    <s v="*Validación y descarga de los radicados que se encuentran en usuarios no vinculados a la dependencia *Actualización de usuarios a estado Inactivo *Seguimiento al Sistema de Gestión Documental Orfeo"/>
    <s v="50 Usuarios activos en ORFEO que no se encuentran vinculados en la dependencia"/>
    <x v="1"/>
    <n v="100"/>
    <x v="0"/>
    <s v="Consuelo Mercedes Russi Suarez - ccrussis1"/>
    <x v="4"/>
    <s v="Jose Antonio Velandia Clavijo - pjveland1"/>
    <s v="Andrea Milena Moreno Munoz - pamoreno2"/>
    <d v="2016-09-01T00:00:00"/>
    <x v="6"/>
    <x v="0"/>
  </r>
  <r>
    <s v="Accion_503"/>
    <s v="STESV"/>
    <s v="Radicados que figuran en las diferentes carpetas (Entrada, Salida, Memorando, Resolución, Aprobación y resolución, entre otras) con vigencia superior a 90 días"/>
    <x v="1"/>
    <n v="100"/>
    <x v="0"/>
    <s v="Consuelo Mercedes Russi Suarez - ccrussis1"/>
    <x v="5"/>
    <s v="Cesar Augusto Reyes Riano - pcreyesr1"/>
    <s v="Jose Luis Florian Quiroga - cjfloria1"/>
    <d v="2016-08-24T00:00:00"/>
    <x v="7"/>
    <x v="0"/>
  </r>
  <r>
    <s v="Accion_511"/>
    <s v="Elaboración y presentación de la ficha técnica con los saldos de cartera en cobro coactivo, cuando se solicite al comité de cartera depuración de saldos."/>
    <s v="Aplicar documento DU-VF-01 ESTUDIO COSTO BENEFICIO EN COBRO ORDINARIO Y EN EL COBRO JURÍDICO DE LA CARTERA MISIONAL V 1.0"/>
    <x v="1"/>
    <n v="100"/>
    <x v="0"/>
    <s v="Consuelo Mercedes Russi Suarez - ccrussis1"/>
    <x v="6"/>
    <s v="Carlos Francisco Ramirez Cardenas - pcramire1"/>
    <s v="Andrea Milena Moreno Munoz - pamoreno2"/>
    <d v="2016-09-01T00:00:00"/>
    <x v="7"/>
    <x v="0"/>
  </r>
  <r>
    <s v="Accion_523"/>
    <s v="Desarrollo de un plan actualizado del proyecto que incluya las dinámicas actuales bajo los compromisos del IDU asociados al proyecto Metro."/>
    <s v="Incumplimiento de planeación y cronograma general inicial del proyecto"/>
    <x v="2"/>
    <n v="100"/>
    <x v="0"/>
    <s v="Wilson Guillermo Herrera Reyes - pwherrer1"/>
    <x v="3"/>
    <s v="Edgar Francisco Uribe Ramos - peuriber1"/>
    <s v="Claudia Ximena Moya Hederich - ccmoyahe1"/>
    <d v="2016-09-01T00:00:00"/>
    <x v="8"/>
    <x v="0"/>
  </r>
  <r>
    <s v="Accion_529"/>
    <s v="Desarrollo de un plan actualizado del proyecto que incluya las dinámicas actuales bajo los compromisos del IDU asociados al proyecto Metro."/>
    <s v="Cambio total (Actividades y Productos) Fase 2 Estructuración Integral del proyecto respecto a lo establecido inicialmente"/>
    <x v="2"/>
    <n v="100"/>
    <x v="0"/>
    <s v="Wilson Guillermo Herrera Reyes - pwherrer1"/>
    <x v="3"/>
    <s v="Edgar Francisco Uribe Ramos - peuriber1"/>
    <s v="Claudia Ximena Moya Hederich - ccmoyahe1"/>
    <d v="2016-09-01T00:00:00"/>
    <x v="8"/>
    <x v="0"/>
  </r>
  <r>
    <s v="Accion_530"/>
    <s v="Desarrollo de un plan actualizado del proyecto que incluya las dinámicas actuales bajo los compromisos del IDU asociados al proyecto Metro."/>
    <s v="Lo planificado inicialmente para el convenio se cumplió parcialmente,"/>
    <x v="2"/>
    <n v="100"/>
    <x v="0"/>
    <s v="Wilson Guillermo Herrera Reyes - pwherrer1"/>
    <x v="3"/>
    <s v="Edgar Francisco Uribe Ramos - peuriber1"/>
    <s v="Claudia Ximena Moya Hederich - ccmoyahe1"/>
    <d v="2016-09-01T00:00:00"/>
    <x v="8"/>
    <x v="0"/>
  </r>
  <r>
    <s v="Accion_531"/>
    <s v="Realizar seguimiento a los gastos de Gerencia desagregados del Convenio 1880/2014"/>
    <s v="No se presenta desagregación de los conceptos de gastos de gerencia en los informes de la FDN."/>
    <x v="1"/>
    <n v="100"/>
    <x v="0"/>
    <s v="Wilson Guillermo Herrera Reyes - pwherrer1"/>
    <x v="3"/>
    <s v="Edgar Francisco Uribe Ramos - peuriber1"/>
    <s v="Claudia Ximena Moya Hederich - ccmoyahe1"/>
    <d v="2016-09-01T00:00:00"/>
    <x v="8"/>
    <x v="0"/>
  </r>
  <r>
    <s v="Accion_532"/>
    <s v="Enviar un comunicado a la empresa Metro de la disponibilidad de la Información y la capacidad y necesidades para su recepción."/>
    <s v="documentación del desarrollo y coordinación del proyecto esá dispersa en las diferentes dependencias y/o sistemas de información."/>
    <x v="1"/>
    <n v="100"/>
    <x v="0"/>
    <s v="Wilson Guillermo Herrera Reyes - pwherrer1"/>
    <x v="3"/>
    <s v="Edgar Francisco Uribe Ramos - peuriber1"/>
    <s v="Claudia Ximena Moya Hederich - ccmoyahe1"/>
    <d v="2017-02-05T00:00:00"/>
    <x v="9"/>
    <x v="0"/>
  </r>
  <r>
    <s v="Accion_535"/>
    <s v="Prorroga al Contrato de arriendo de la Bodega donde se encuentran almacenadas las muestras."/>
    <s v="Conservación en bodega arrendada de muestras de campaña geotécnica puede generar erogaciones"/>
    <x v="1"/>
    <n v="100"/>
    <x v="0"/>
    <s v="Wilson Guillermo Herrera Reyes - pwherrer1"/>
    <x v="3"/>
    <s v="Edgar Francisco Uribe Ramos - peuriber1"/>
    <s v="Claudia Ximena Moya Hederich - ccmoyahe1"/>
    <d v="2016-09-01T00:00:00"/>
    <x v="10"/>
    <x v="0"/>
  </r>
  <r>
    <s v="Accion_578"/>
    <s v="Actualizar la Matriz de riesgos de Gestión de la DTC."/>
    <s v="Insuficiente identificacion de riesgos en el mapa de riesgos del proceso."/>
    <x v="1"/>
    <n v="100"/>
    <x v="0"/>
    <s v="Luis Fernando Leiva Sanchez - plleiva1"/>
    <x v="7"/>
    <s v="Cesar Augusto Reyes Riano - pcreyesr1"/>
    <s v="Habib Leonardo Mejia Rivera - chmejiar1"/>
    <d v="2016-06-30T00:00:00"/>
    <x v="11"/>
    <x v="0"/>
  </r>
  <r>
    <s v="Accion_580"/>
    <s v="Realizar campañas de comunicación interna acordadas con la OAC"/>
    <s v="Realizar el seguimiento pertinente a las peticiones asignadas a las dependencias, con el fin verificar que sean atendidas en la oportunidad establecida."/>
    <x v="1"/>
    <n v="100"/>
    <x v="0"/>
    <s v="Erika Maria Stipanovic Venegas - pestipan1"/>
    <x v="8"/>
    <s v="Lucy Molano Rodriguez - plmolano1"/>
    <s v="Luisa Fernanda Aguilar Peña - plaguila2"/>
    <d v="2016-10-01T00:00:00"/>
    <x v="11"/>
    <x v="0"/>
  </r>
  <r>
    <s v="Accion_581"/>
    <s v="Capacitar al personal del outsourcing para disminuir los errores al momento de radicación y contar con información veraz en el consolidado de Derechos de petición de la entidad."/>
    <s v="Realizar el seguimiento pertinente a las peticiones asignadas a las dependencias, con el fin verificar que sean atendidas en la oportunidad establecida."/>
    <x v="1"/>
    <n v="100"/>
    <x v="0"/>
    <s v="Eileen Dianny Ussa Garzon - peussaga1"/>
    <x v="8"/>
    <s v="Lucy Molano Rodriguez - plmolano1"/>
    <s v="Luisa Fernanda Aguilar Peña - plaguila2"/>
    <d v="2016-11-01T00:00:00"/>
    <x v="12"/>
    <x v="0"/>
  </r>
  <r>
    <s v="Accion_587"/>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la guía cuente con política integral documentada en la Oficina Asesora de Planeación, sobre los métodos a utilizar y evidenciar la gestión de los asesores OAP ante las dependencias asignadas."/>
    <s v="Debilidad en control No. 1 del riesgo RT.PE.09"/>
    <x v="2"/>
    <n v="100"/>
    <x v="0"/>
    <s v="Nohra Lucia Forero Cespedes - cnforero2"/>
    <x v="9"/>
    <s v="Isauro Cabrera Vega - picabrer1"/>
    <s v="Paula Juliana Serrano Serrano - cpserran1"/>
    <d v="2017-03-01T00:00:00"/>
    <x v="13"/>
    <x v="0"/>
  </r>
  <r>
    <s v="Accion_588"/>
    <s v="Capacitación a los funcionarios de la OAP en el desempeño del Rol Asesor de la gestión planeación. De Modo que se pueda evidenciar capacitación y socialización de la Guía GU-PE-18"/>
    <s v="Debilidad en control No. 1 del riesgo RT.PE.09"/>
    <x v="2"/>
    <n v="100"/>
    <x v="0"/>
    <s v="Nohra Lucia Forero Cespedes - cnforero2"/>
    <x v="9"/>
    <s v="Isauro Cabrera Vega - picabrer1"/>
    <s v="Paula Juliana Serrano Serrano - cpserran1"/>
    <d v="2017-02-01T00:00:00"/>
    <x v="13"/>
    <x v="0"/>
  </r>
  <r>
    <s v="Accion_589"/>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cuente con la descripción de los diferentes medios con los que los asesores de la OAP realizan acompañamiento a las dependencias."/>
    <s v="Debilidad en control No. 1 del riesgo RT.PE.09"/>
    <x v="2"/>
    <n v="100"/>
    <x v="0"/>
    <s v="Nohra Lucia Forero Cespedes - cnforero2"/>
    <x v="9"/>
    <s v="Isauro Cabrera Vega - picabrer1"/>
    <s v="Paula Juliana Serrano Serrano - cpserran1"/>
    <d v="2017-03-01T00:00:00"/>
    <x v="13"/>
    <x v="0"/>
  </r>
  <r>
    <s v="Accion_590"/>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presente metodología a aplicar por la OAP para el análisis y retroalimentación a las dependencias que cuentan con indicadores que son reportados en plazos inferiores al trimestre"/>
    <s v="Debilidad en el control No.2 del riesgo R.PE.09"/>
    <x v="2"/>
    <n v="100"/>
    <x v="0"/>
    <s v="Nohra Lucia Forero Cespedes - cnforero2"/>
    <x v="9"/>
    <s v="Isauro Cabrera Vega - picabrer1"/>
    <s v="Paula Juliana Serrano Serrano - cpserran1"/>
    <d v="2017-03-01T00:00:00"/>
    <x v="13"/>
    <x v="0"/>
  </r>
  <r>
    <s v="Accion_591"/>
    <s v="Capacitación a los funcionarios de la OAP en el desempeño del Rol Asesor de la gestión planeación. De modo que se interiorice y se aplique lo enunciado en la Guía GU-PE-018, lo referente al análisis y retroalimentación a las dependencias que cuentan con indicadores que son reportados en plazos inferiores al trimestre."/>
    <s v="Debilidad en el control No.2 del riesgo R.PE.09"/>
    <x v="2"/>
    <n v="100"/>
    <x v="0"/>
    <s v="Nohra Lucia Forero Cespedes - cnforero2"/>
    <x v="9"/>
    <s v="Isauro Cabrera Vega - picabrer1"/>
    <s v="Paula Juliana Serrano Serrano - cpserran1"/>
    <d v="2017-02-01T00:00:00"/>
    <x v="13"/>
    <x v="0"/>
  </r>
  <r>
    <s v="Accion_645"/>
    <s v="Revisar y actualizar la matriz de riesgos del proceso e incluir nuevos controles que mitiguen la probable materialización del riesgo frente a las causas identificadas."/>
    <s v="Materialización de Riesgo R FP 01"/>
    <x v="1"/>
    <n v="100"/>
    <x v="0"/>
    <s v="Wilson Guillermo Herrera Reyes - pwherrer1"/>
    <x v="1"/>
    <s v="Jorge Mauricio Reyes Velandia - pjreyesv1"/>
    <s v="Gloria Yaneth Arevalo - pgareval1"/>
    <d v="2017-01-02T00:00:00"/>
    <x v="11"/>
    <x v="1"/>
  </r>
  <r>
    <s v="Accion_646"/>
    <s v="Revisar y actualizar la Caracterización del proceso Factibilidad de Proyectos con código CP-FP-01 y el formato FOFP01_PRODUCTOS ESTUDIO_PREFACTIBILIDAD_LISTA CHEQUEO, quedando armonizado con la nueva guia GUFP01 GUIA ALCANCE ENTREGABLES PREFACTIBILIDAD V3.0.pdf. La revisión y actualización de los procedimientos PR-EP-088 “Formulación, evaluación y seguimiento de proyectos V 1.0 adoptado en el año 2012; Procedimiento PREP032 Elaboración y estructuración de planes programas y proyectos V.1.0; se encuentra en desarrollo conforme a las acciones 250 y 453 del plan de mejormiento, para las cuales se solicitó ampliación del plazo."/>
    <s v="Documentación desactualizada."/>
    <x v="1"/>
    <n v="100"/>
    <x v="0"/>
    <s v="Wilson Guillermo Herrera Reyes - pwherrer1"/>
    <x v="1"/>
    <s v="Jorge Mauricio Reyes Velandia - pjreyesv1"/>
    <s v="Gloria Yaneth Arevalo - pgareval1"/>
    <d v="2016-11-07T00:00:00"/>
    <x v="2"/>
    <x v="1"/>
  </r>
  <r>
    <s v="Accion_647"/>
    <s v="Actualizar la caracterización del proceso de Gestión de Recursos Físicos"/>
    <s v="En la caracterización del proceso no se presentan el total de actividades críticas que se realizan en proceso, sólo se presentan actividades precontractuales, contractuales y pos-contractuales."/>
    <x v="1"/>
    <n v="100"/>
    <x v="0"/>
    <s v="Erika Maria Stipanovic Venegas - pestipan1"/>
    <x v="10"/>
    <s v="Gloria Patricia Castano Echeverry - pgcastan1"/>
    <s v="Jhoan Estiven Matallana Torres - cjmatall1"/>
    <d v="2016-12-01T00:00:00"/>
    <x v="11"/>
    <x v="0"/>
  </r>
  <r>
    <s v="Accion_648"/>
    <s v="1. Realizar un inventario de la documentación publicada en la Intranet. 2. Identificar los documentos sujetos de actualización y los documentos para dar de baja, para esta última acción solicitar la gestión a la OAP"/>
    <s v="Procedimientos y formatos del proceso de Recursos Físicos publicados en la intranet que se encuentran desactualizados."/>
    <x v="1"/>
    <n v="100"/>
    <x v="0"/>
    <s v="Eileen Dianny Ussa Garzon - peussaga1"/>
    <x v="10"/>
    <s v="Gloria Patricia Castano Echeverry - pgcastan1"/>
    <s v="Jhoan Estiven Matallana Torres - cjmatall1"/>
    <d v="2016-12-01T00:00:00"/>
    <x v="14"/>
    <x v="0"/>
  </r>
  <r>
    <s v="Accion_649"/>
    <s v="Actualizar las hojas de vida del parque automotor"/>
    <s v="Hojas de vida del parque automotor del IDU desactualizadas."/>
    <x v="1"/>
    <n v="100"/>
    <x v="0"/>
    <s v="Eileen Dianny Ussa Garzon - peussaga1"/>
    <x v="10"/>
    <s v="Gloria Patricia Castano Echeverry - pgcastan1"/>
    <s v="Jhoan Estiven Matallana Torres - cjmatall1"/>
    <d v="2016-12-01T00:00:00"/>
    <x v="14"/>
    <x v="0"/>
  </r>
  <r>
    <s v="Accion_651"/>
    <s v="Elaborar un plan de mantenimiento preventivo a la flota vehicular de la Entidad."/>
    <s v="Ausencia de un plan de mantenimiento adecuado a las necesidades del parque automotor de la Entidad."/>
    <x v="1"/>
    <n v="100"/>
    <x v="0"/>
    <s v="Eileen Dianny Ussa Garzon - peussaga1"/>
    <x v="10"/>
    <s v="Gloria Patricia Castano Echeverry - pgcastan1"/>
    <s v="Jhoan Estiven Matallana Torres - cjmatall1"/>
    <d v="2016-12-01T00:00:00"/>
    <x v="14"/>
    <x v="0"/>
  </r>
  <r>
    <s v="Accion_652"/>
    <s v="Dotar a los vehículos con el kit de carreteras y botiquín de primeros auxilios conforme a lo exigido por la ley"/>
    <s v="Vehículos de la entidad que no cuentan con los elementos exigidos en el Artículo 30 de la Ley 769 de 2002"/>
    <x v="1"/>
    <n v="100"/>
    <x v="0"/>
    <s v="Eileen Dianny Ussa Garzon - peussaga1"/>
    <x v="10"/>
    <s v="Gloria Patricia Castano Echeverry - pgcastan1"/>
    <s v="Jhoan Estiven Matallana Torres - cjmatall1"/>
    <d v="2016-12-01T00:00:00"/>
    <x v="6"/>
    <x v="0"/>
  </r>
  <r>
    <s v="Accion_655"/>
    <s v="Solicitar a la Oficina Asesora de Planeación una sensibilización en lo referente a las Directrices del subsistema de gestión ambiental y los aspectos ambientales aplicables al proceso de Gestión de Recursos Físicos, lo anterior dirigido a los funcionarios y contratistas de Recursos Físicos"/>
    <s v="CAPACITACIÓN SUBSISTEMA GESTIÓN AMBIENTAL"/>
    <x v="1"/>
    <n v="100"/>
    <x v="0"/>
    <s v="Fernando Garavito Guerra - pfgaravi1"/>
    <x v="10"/>
    <s v="Gloria Patricia Castano Echeverry - pgcastan1"/>
    <s v="Jhoan Estiven Matallana Torres - cjmatall1"/>
    <d v="2017-01-01T00:00:00"/>
    <x v="12"/>
    <x v="1"/>
  </r>
  <r>
    <s v="Accion_656"/>
    <s v="Solicitar a la Oficina Asesora de Planeación una capacitación en lo referente a la guía para el seguimiento de la gestión de la Entidad &quot;GU-PE-18&quot; , lo anterior dirigido a la Subdirectora Técnica de Recursos Físicos y al facilitador encargado de los temas de planeación del área."/>
    <s v="SEGUIMIENTO INDICADOR"/>
    <x v="1"/>
    <n v="100"/>
    <x v="0"/>
    <s v="Fernando Garavito Guerra - pfgaravi1"/>
    <x v="10"/>
    <s v="Gloria Patricia Castano Echeverry - pgcastan1"/>
    <s v="Jhoan Estiven Matallana Torres - cjmatall1"/>
    <d v="2017-01-01T00:00:00"/>
    <x v="12"/>
    <x v="1"/>
  </r>
  <r>
    <s v="Accion_663"/>
    <s v="Elaboración del Plan Estratégico 2017-2020"/>
    <s v="Necesidad de ajuste del Plan Estratégico de la Entidad por adopción de Plan de Desarrollo."/>
    <x v="1"/>
    <n v="100"/>
    <x v="0"/>
    <s v="Wilson Guillermo Herrera Reyes - pwherrer1"/>
    <x v="9"/>
    <s v="Isauro Cabrera Vega - picabrer1"/>
    <s v="Paula Juliana Serrano Serrano - cpserran1"/>
    <d v="2016-08-23T00:00:00"/>
    <x v="15"/>
    <x v="0"/>
  </r>
  <r>
    <s v="Accion_664"/>
    <s v="Ajuste de Planes operativos con cronogramas y responsables, de acuerdo con el nuevo Plan Estratégico de la entidad."/>
    <s v="Necesidad de ajuste del Plan Estratégico de la Entidad por adopción de Plan de Desarrollo."/>
    <x v="1"/>
    <n v="100"/>
    <x v="0"/>
    <s v="Wilson Guillermo Herrera Reyes - pwherrer1"/>
    <x v="9"/>
    <s v="Isauro Cabrera Vega - picabrer1"/>
    <s v="Paula Juliana Serrano Serrano - cpserran1"/>
    <d v="2017-01-01T00:00:00"/>
    <x v="6"/>
    <x v="0"/>
  </r>
  <r>
    <s v="Accion_665"/>
    <s v="Ajuste de los indicadores conforme a la nueva Plataforma Estratégica definida para la entidad en la vigencia"/>
    <s v="Necesidad de ajuste del Plan Estratégico de la Entidad por adopción de Plan de Desarrollo."/>
    <x v="1"/>
    <n v="100"/>
    <x v="0"/>
    <s v="Wilson Guillermo Herrera Reyes - pwherrer1"/>
    <x v="9"/>
    <s v="Isauro Cabrera Vega - picabrer1"/>
    <s v="Paula Juliana Serrano Serrano - cpserran1"/>
    <d v="2017-01-01T00:00:00"/>
    <x v="6"/>
    <x v="0"/>
  </r>
  <r>
    <s v="Accion_666"/>
    <s v="Actualizar la matriz de responsabilidades del proceso de Comunicaciones"/>
    <s v="Desactualización de documentos del proceso de Comunicaciones."/>
    <x v="1"/>
    <n v="100"/>
    <x v="0"/>
    <s v="Wilson Guillermo Herrera Reyes - pwherrer1"/>
    <x v="11"/>
    <s v="Carlos Andres Espejo Osorio - pcespejo1"/>
    <s v="Oscar Fabian Cortes Manrique - cocortes2"/>
    <d v="2017-01-01T00:00:00"/>
    <x v="16"/>
    <x v="0"/>
  </r>
  <r>
    <s v="Accion_667"/>
    <s v="Realizar sensibilizaciones y/o acompañamiento en la aplicación de la metodología de formulación de planes de mejoramiento."/>
    <s v="Debilidad en la formulación y ejecución de planes de mejoramiento por parte de las áreas responsables"/>
    <x v="1"/>
    <n v="100"/>
    <x v="0"/>
    <s v="Wilson Guillermo Herrera Reyes - pwherrer1"/>
    <x v="12"/>
    <s v="Ismael Martinez Guerrero - pimartin1"/>
    <s v="Maria del Pilar Ortiz Espinel - pmortize1"/>
    <d v="2016-11-01T00:00:00"/>
    <x v="11"/>
    <x v="0"/>
  </r>
  <r>
    <s v="Accion_668"/>
    <s v="Establecer un canal para recibir sugerencias de los servidores de la Entidad."/>
    <s v="Falta mecanismo para que los funcionarios y contratistas presenten sus sugerencias a la STRH"/>
    <x v="1"/>
    <n v="100"/>
    <x v="0"/>
    <s v="Wilson Guillermo Herrera Reyes - pwherrer1"/>
    <x v="0"/>
    <s v="Paula Tatiana Arenas Gonzalez - pparenas1"/>
    <s v="Jorge Enrique Sepulveda Afanador - pjsepulv1"/>
    <d v="2016-11-01T00:00:00"/>
    <x v="11"/>
    <x v="0"/>
  </r>
  <r>
    <s v="Accion_669"/>
    <s v="Actualizar la política y plan de comunicaciones"/>
    <s v="Desactualización de documentos del proceso de Comunicaciones."/>
    <x v="3"/>
    <n v="0"/>
    <x v="0"/>
    <s v="Wilson Guillermo Herrera Reyes - pwherrer1"/>
    <x v="11"/>
    <s v="Carlos Andres Espejo Osorio - pcespejo1"/>
    <s v="Oscar Fabian Cortes Manrique - cocortes2"/>
    <d v="2017-01-01T00:00:00"/>
    <x v="13"/>
    <x v="0"/>
  </r>
  <r>
    <s v="Accion_670"/>
    <s v="Actualizar la matriz de responsabilidades del proceso de Comunicaciones."/>
    <s v="Desactualización de documentos del proceso de Comunicaciones."/>
    <x v="1"/>
    <n v="100"/>
    <x v="0"/>
    <s v="Wilson Guillermo Herrera Reyes - pwherrer1"/>
    <x v="11"/>
    <s v="Carlos Andres Espejo Osorio - pcespejo1"/>
    <s v="Oscar Fabian Cortes Manrique - cocortes2"/>
    <d v="2017-01-01T00:00:00"/>
    <x v="16"/>
    <x v="0"/>
  </r>
  <r>
    <s v="Accion_671"/>
    <s v="Pagina Web rediseñada y reestructurada"/>
    <s v="Necesidad de mejoras en página Web."/>
    <x v="2"/>
    <n v="100"/>
    <x v="0"/>
    <s v="Wilson Guillermo Herrera Reyes - pwherrer1"/>
    <x v="11"/>
    <s v="Carlos Andres Espejo Osorio - pcespejo1"/>
    <s v="Oscar Fabian Cortes Manrique - cocortes2"/>
    <d v="2016-07-01T00:00:00"/>
    <x v="13"/>
    <x v="0"/>
  </r>
  <r>
    <s v="Accion_672"/>
    <s v="Solicitar al área competente la socialización de la Política de calidad y los documentos asociados al proceso."/>
    <s v="Insuficiente interiorización del concepto y directriz de Calidad."/>
    <x v="1"/>
    <n v="100"/>
    <x v="0"/>
    <s v="Wilson Guillermo Herrera Reyes - pwherrer1"/>
    <x v="1"/>
    <s v="Jorge Mauricio Reyes Velandia - pjreyesv1"/>
    <s v="Gloria Yaneth Arevalo - pgareval1"/>
    <d v="2017-01-02T00:00:00"/>
    <x v="2"/>
    <x v="1"/>
  </r>
  <r>
    <s v="Accion_673"/>
    <s v="Solicitar la realización de mesas de trabajo para concertar la formulación de indicadores de gestión del proceso con la SGGC."/>
    <s v="1-Indicadores de gestión del Subsistema de Gestión de Seguridad de la Información"/>
    <x v="0"/>
    <n v="0"/>
    <x v="0"/>
    <s v="Hector Pulido Moreno - phpulido1"/>
    <x v="2"/>
    <s v="Leydy Yohana Pineda Afanador - plpineda2"/>
    <s v="Hector Andres Mafla Trujillo - phmaflat1"/>
    <d v="2017-01-16T00:00:00"/>
    <x v="7"/>
    <x v="0"/>
  </r>
  <r>
    <s v="Accion_674"/>
    <s v="Solicitar a la OAP que sean asignados enlaces por procesos y su asesoría sea de manera integral, en todos los conceptos en los cuales apoyen al proceso."/>
    <s v="2-Indicadores de gestión del Subsistema de Gestión de Seguridad de la Información"/>
    <x v="1"/>
    <n v="100"/>
    <x v="0"/>
    <s v="Hector Pulido Moreno - phpulido1"/>
    <x v="2"/>
    <s v="Leydy Yohana Pineda Afanador - plpineda2"/>
    <s v="Hector Andres Mafla Trujillo - phmaflat1"/>
    <d v="2016-12-19T00:00:00"/>
    <x v="17"/>
    <x v="0"/>
  </r>
  <r>
    <s v="Accion_675"/>
    <s v="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
    <s v="1-FO-TI-30 CONTROL DE CAPACIDAD DE LOS RECURSOS DE TI"/>
    <x v="2"/>
    <n v="100"/>
    <x v="0"/>
    <s v="Adriana Mabel Nino Acosta - paninoac1"/>
    <x v="2"/>
    <s v="Leydy Yohana Pineda Afanador - plpineda2"/>
    <s v="Hector Andres Mafla Trujillo - phmaflat1"/>
    <d v="2017-02-15T00:00:00"/>
    <x v="18"/>
    <x v="0"/>
  </r>
  <r>
    <s v="Accion_676"/>
    <s v="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
    <s v="2-FO-TI-30 CONTROL DE CAPACIDAD DE LOS RECURSOS DE TI"/>
    <x v="2"/>
    <n v="100"/>
    <x v="0"/>
    <s v="Adriana Mabel Nino Acosta - paninoac1"/>
    <x v="2"/>
    <s v="Leydy Yohana Pineda Afanador - plpineda2"/>
    <s v="Hector Andres Mafla Trujillo - phmaflat1"/>
    <d v="2017-02-15T00:00:00"/>
    <x v="18"/>
    <x v="0"/>
  </r>
  <r>
    <s v="Accion_677"/>
    <s v="Revisión, actualización y normalización del procedimiento &quot;PR-CI-02_Expedición de permisos de uso temporal del espacio público y antejardines&quot;, a fin de establecer los requisitos actuales para otorgar los permisos de uso temporal del espacio público, acorde con la normatividad vigente."/>
    <s v="PROCEDIMIENTO DEACTUALIZADO"/>
    <x v="1"/>
    <n v="100"/>
    <x v="0"/>
    <s v="Fabio Luis Ayala Rodriguez - pfayalar1"/>
    <x v="13"/>
    <s v="Gustavo Montano Rodriguez - pgmontan1"/>
    <s v="Pilar Perez Mesa - cpperezm1"/>
    <d v="2017-01-10T00:00:00"/>
    <x v="7"/>
    <x v="0"/>
  </r>
  <r>
    <s v="Accion_678"/>
    <s v="Actualización y normalización del formato &quot;FO-CI-15_Acta de entrega y recibo de espacio público&quot;, en busca de establecer espacios para la información que realmente se necesita para el proceso de entrega y recibo."/>
    <s v="FORMATO DESACTUALIZADO"/>
    <x v="1"/>
    <n v="100"/>
    <x v="0"/>
    <s v="Fabio Luis Ayala Rodriguez - pfayalar1"/>
    <x v="13"/>
    <s v="Gustavo Montano Rodriguez - pgmontan1"/>
    <s v="Pilar Perez Mesa - cpperezm1"/>
    <d v="2017-01-10T00:00:00"/>
    <x v="7"/>
    <x v="0"/>
  </r>
  <r>
    <s v="Accion_679"/>
    <s v="Seguimiento preventivo y correctivo a las actas de entrega y recibo de espacio público."/>
    <s v="RECIBO DEL ESPACIO PÚBLICO"/>
    <x v="1"/>
    <n v="100"/>
    <x v="0"/>
    <s v="Fabio Luis Ayala Rodriguez - pfayalar1"/>
    <x v="13"/>
    <s v="Gustavo Montano Rodriguez - pgmontan1"/>
    <s v="Pilar Perez Mesa - cpperezm1"/>
    <d v="2017-01-10T00:00:00"/>
    <x v="11"/>
    <x v="0"/>
  </r>
  <r>
    <s v="Accion_680"/>
    <s v="Solicitar a la Oficina Asesora de Planeación una sesión de sensibilización sobre la Guía de Seguimiento a la Gestión IDU (GU-PE-018)"/>
    <s v="1 - Desviaciones en el desempeño de indicadores"/>
    <x v="1"/>
    <n v="100"/>
    <x v="0"/>
    <s v="Hector Pulido Moreno - phpulido1"/>
    <x v="2"/>
    <s v="Leydy Yohana Pineda Afanador - plpineda2"/>
    <s v="Hector Andres Mafla Trujillo - phmaflat1"/>
    <d v="2016-12-12T00:00:00"/>
    <x v="7"/>
    <x v="0"/>
  </r>
  <r>
    <s v="Accion_681"/>
    <s v="Se reformularán la forma de cálculo de los indicadores de acuerdo con la definición que se adelante en la construcción del balance score card para la vigencia 2017."/>
    <s v="2 - Desviaciones en el desempeño de indicadores"/>
    <x v="1"/>
    <n v="100"/>
    <x v="0"/>
    <s v="Hector Pulido Moreno - phpulido1"/>
    <x v="2"/>
    <s v="Leydy Yohana Pineda Afanador - plpineda2"/>
    <s v="Hector Andres Mafla Trujillo - phmaflat1"/>
    <d v="2016-12-12T00:00:00"/>
    <x v="17"/>
    <x v="0"/>
  </r>
  <r>
    <s v="Accion_682"/>
    <s v="1. Se procederá a realizar una revisión de los procedimientos no formalizados"/>
    <s v="Procedimiento Desactualizado"/>
    <x v="2"/>
    <n v="100"/>
    <x v="0"/>
    <s v="Nohra Lucia Forero Cespedes - cnforero2"/>
    <x v="11"/>
    <s v="Carlos Andres Espejo Osorio - pcespejo1"/>
    <s v="Oscar Fabian Cortes Manrique - cocortes2"/>
    <d v="2017-02-01T00:00:00"/>
    <x v="19"/>
    <x v="0"/>
  </r>
  <r>
    <s v="Accion_683"/>
    <s v="2. Una vez revisados y avalados por la OAC, se procederá a solicitar a OAP su formalización e inclusión en el mapa de procesos de la OAC."/>
    <s v="Procedimiento Desactualizado"/>
    <x v="2"/>
    <n v="100"/>
    <x v="0"/>
    <s v="Nohra Lucia Forero Cespedes - cnforero2"/>
    <x v="11"/>
    <s v="Carlos Andres Espejo Osorio - pcespejo1"/>
    <s v="Oscar Fabian Cortes Manrique - cocortes2"/>
    <d v="2017-02-01T00:00:00"/>
    <x v="19"/>
    <x v="0"/>
  </r>
  <r>
    <s v="Accion_684"/>
    <s v="1. Solicitar a los contratistas y funcionarios que los equipos de computo que vayan a utilizar dentro del IDU, cuenten con las licencias respectivas"/>
    <s v="Uso de Computadores de Contratistas"/>
    <x v="2"/>
    <n v="100"/>
    <x v="0"/>
    <s v="Nohra Lucia Forero Cespedes - cnforero2"/>
    <x v="11"/>
    <s v="Carlos Andres Espejo Osorio - pcespejo1"/>
    <s v="Oscar Fabian Cortes Manrique - cocortes2"/>
    <d v="2017-03-01T00:00:00"/>
    <x v="20"/>
    <x v="0"/>
  </r>
  <r>
    <s v="Accion_685"/>
    <s v="2. Solicitar a la Entidad y gestionar la compra de equipos y licencias requeridas, para la realización de las actividades de diseño grafico y realización de video de la OAC"/>
    <s v="Uso de Computadores de Contratistas"/>
    <x v="2"/>
    <n v="100"/>
    <x v="0"/>
    <s v="Nohra Lucia Forero Cespedes - cnforero2"/>
    <x v="11"/>
    <s v="Carlos Andres Espejo Osorio - pcespejo1"/>
    <s v="Oscar Fabian Cortes Manrique - cocortes2"/>
    <d v="2017-03-01T00:00:00"/>
    <x v="20"/>
    <x v="0"/>
  </r>
  <r>
    <s v="Accion_686"/>
    <s v="1. El proyecto Intersección Avenida El Rincón por Avenida Boyacá, fue incluido en la presente administración BOGOTA MEJOR PARA TODOS, mediante el acuerdo 645 del 2016, &quot;POR EL CUAL SE ADOPTA EL PLAN DE DESARROLLO ECONOMICO, SOCIAL, AMBIENTAL Y DE OBRAS PÚBLICAS PARA BOGOTA D.C 2016 - 2020, mediante el artículo 122, Plazos Ejecución de Obras de Acuerdos de Valorización, el cual define como nuevo plazo para inciar la etapa de construcción de las obras financiadas por contribución de valorización, el 31 de Diciembre del 2018 como término máximo."/>
    <s v="Proyectos relacionados con la fuente de recursos de valorización, cuentan con documento que otorga la viabilidad predial pero no se ha dado inicio a la obra"/>
    <x v="4"/>
    <n v="100"/>
    <x v="0"/>
    <s v="Consuelo Mercedes Russi Suarez - ccrussis1"/>
    <x v="3"/>
    <s v="Edgar Francisco Uribe Ramos - peuriber1"/>
    <s v="Claudia Ximena Moya Hederich - ccmoyahe1"/>
    <d v="2017-06-01T00:00:00"/>
    <x v="21"/>
    <x v="0"/>
  </r>
  <r>
    <s v="Accion_687"/>
    <s v="2. La construcción de la obra Av, San Antonio desde la Avenida Boyacá (AK 72) hasta la Avenida Paseo de los Libertadores, fue programada para ejecutarse en dos fases. La primera fase corresponde a la construcción del tablero sur elevado de la AV San Antonio por Autopista Norte, la cual se encuentra en ejecución a traves del contrato IDU-1838-2016. La segunda fase se encuentra actualmente en ejecución de estudios y diseños con el contrato IDU-1267-2014 y su respectiva interventoria con el contrato IDU-1257-2014. La construccion esta estimada para la vigencia del año 2017, una vez se cuente con la viabilidad predial. Este proyecto hacer parte del plan de desarrollo BOGOTA MEJOR PARA TODOS, el cual define como nuevo plazo de Ejecución de Obras de Acuerdos de Valorización el 31 de Diciembre del 2018 como término máximo."/>
    <s v="Proyecto la construcción del tablero sur elevado de al AV San Antonio por Autopista Norte"/>
    <x v="1"/>
    <n v="100"/>
    <x v="0"/>
    <s v="Consuelo Mercedes Russi Suarez - ccrussis1"/>
    <x v="3"/>
    <s v="Edgar Francisco Uribe Ramos - peuriber1"/>
    <s v="Claudia Ximena Moya Hederich - ccmoyahe1"/>
    <d v="2017-01-01T00:00:00"/>
    <x v="13"/>
    <x v="0"/>
  </r>
  <r>
    <s v="Accion_688"/>
    <s v="1. Se ajustó el cronograma de la obra, de acuerdo a la disponibilidad predial de manera que se lograra avanzar y evitar mayores demoras en el proyecto. De acuerdo a lo establecido Manual INTERVENTORÍA Y/O SUPERVISIÓN DE CONTRATOS VERSIÓN 3"/>
    <s v="El proyecto cuenta con 24 torres y 4 estaciones, las cuales se pueden manejar como frentes de trabajo independientes"/>
    <x v="1"/>
    <n v="100"/>
    <x v="0"/>
    <s v="Consuelo Mercedes Russi Suarez - ccrussis1"/>
    <x v="3"/>
    <s v="Edgar Francisco Uribe Ramos - peuriber1"/>
    <s v="Claudia Ximena Moya Hederich - ccmoyahe1"/>
    <d v="2016-11-01T00:00:00"/>
    <x v="6"/>
    <x v="0"/>
  </r>
  <r>
    <s v="Accion_689"/>
    <s v="2. Se elaboró un consolidado del estado actual de los predios del proyecto, el cual contribuyó a tomar la decisión de prorrogar el contrato en el mes de Diciembre del 2016."/>
    <s v="El proyecto cuenta con 24 torres y 4 estaciones, las cuales se pueden manejar como frentes de trabajo independientes"/>
    <x v="1"/>
    <n v="100"/>
    <x v="0"/>
    <s v="Consuelo Mercedes Russi Suarez - ccrussis1"/>
    <x v="3"/>
    <s v="Edgar Francisco Uribe Ramos - peuriber1"/>
    <s v="Claudia Ximena Moya Hederich - ccmoyahe1"/>
    <d v="2016-11-18T00:00:00"/>
    <x v="6"/>
    <x v="0"/>
  </r>
  <r>
    <s v="Accion_690"/>
    <s v="3. Se hará mayor énfasis en las reuniones mensuales con la DTDP y la DTC con el fin de continuar el seguimiento riguroso a los compromisos pactados frente a los avances en los procesos de adquisición predial."/>
    <s v="El proyecto cuenta con 24 torres y 4 estaciones"/>
    <x v="1"/>
    <n v="100"/>
    <x v="0"/>
    <s v="Consuelo Mercedes Russi Suarez - ccrussis1"/>
    <x v="3"/>
    <s v="Edgar Francisco Uribe Ramos - peuriber1"/>
    <s v="Claudia Ximena Moya Hederich - ccmoyahe1"/>
    <d v="2017-02-01T00:00:00"/>
    <x v="22"/>
    <x v="0"/>
  </r>
  <r>
    <s v="Accion_691"/>
    <s v="Generar una directriz desde la SGJ para recordar a las áreas ordenadoras el cumplimiento de los plazos máximos de publicación de los documentos en los portales de contratación"/>
    <s v="Oportuna publicación electrónica de los documentos producto de las diferentes fases contractuales"/>
    <x v="1"/>
    <n v="100"/>
    <x v="0"/>
    <s v="Consuelo Mercedes Russi Suarez - ccrussis1"/>
    <x v="14"/>
    <s v="Ferney Baquero Figueredo - pfbaquer1"/>
    <s v="Sayda Yolanda Ochica Vargas - psochica1"/>
    <d v="2017-01-23T00:00:00"/>
    <x v="23"/>
    <x v="0"/>
  </r>
  <r>
    <s v="Accion_692"/>
    <s v="Enviar un comunicado a todas las áreas de apoyo y misionales sobre la aplicación debida de la guía &quot;GUDP017_ELABORACION_PRESUPUESTO_CONTRATOS_OBRA_CONSULTORIA_INTERVENTORIA ó en su defecto solicitar la revisión de la guía al área responsable de la misma"/>
    <s v="Tomar y evidenciar acciones correctivas sobre el riesgo materializado R.GC.06 “Declaratoria de desierta en los procesos de selección”"/>
    <x v="1"/>
    <n v="100"/>
    <x v="0"/>
    <s v="Consuelo Mercedes Russi Suarez - ccrussis1"/>
    <x v="14"/>
    <s v="Ferney Baquero Figueredo - pfbaquer1"/>
    <s v="Sayda Yolanda Ochica Vargas - psochica1"/>
    <d v="2017-01-23T00:00:00"/>
    <x v="24"/>
    <x v="0"/>
  </r>
  <r>
    <s v="Accion_693"/>
    <s v="Replanteamiento de los indicadores de gestión que evaluan el desempeño del área"/>
    <s v="Evidenciar la gestión adelantada por la dependencia, cuando no se alcanzan las metas trazadas"/>
    <x v="1"/>
    <n v="100"/>
    <x v="0"/>
    <s v="Consuelo Mercedes Russi Suarez - ccrussis1"/>
    <x v="14"/>
    <s v="Ferney Baquero Figueredo - pfbaquer1"/>
    <s v="Sayda Yolanda Ochica Vargas - psochica1"/>
    <d v="2016-12-15T00:00:00"/>
    <x v="25"/>
    <x v="0"/>
  </r>
  <r>
    <s v="Accion_694"/>
    <s v="Generar una directriz de la SGJ-DTPS para fomentar el cumplimiento de los plazos máximos de publicación de los documentos en los portales de contratación"/>
    <s v="Evidenciar la gestión adelantada por la dependencia, cuando no se alcanzan las metas trazadas en los indicadores de gestión"/>
    <x v="1"/>
    <n v="100"/>
    <x v="0"/>
    <s v="Consuelo Mercedes Russi Suarez - ccrussis1"/>
    <x v="14"/>
    <s v="Ferney Baquero Figueredo - pfbaquer1"/>
    <s v="Sayda Yolanda Ochica Vargas - psochica1"/>
    <d v="2017-01-23T00:00:00"/>
    <x v="23"/>
    <x v="0"/>
  </r>
  <r>
    <s v="Accion_695"/>
    <s v="Reforzar el equipo de trabajo de la DTPS para efectos del manejo y control integral del tema de indicadores y planes"/>
    <s v="Evidenciar la gestión adelantada por la dependencia, cuando no se alcanzan las metas trazadas en los indicadores de gestión"/>
    <x v="1"/>
    <n v="100"/>
    <x v="0"/>
    <s v="Consuelo Mercedes Russi Suarez - ccrussis1"/>
    <x v="14"/>
    <s v="Ferney Baquero Figueredo - pfbaquer1"/>
    <s v="Sayda Yolanda Ochica Vargas - psochica1"/>
    <d v="2017-01-23T00:00:00"/>
    <x v="23"/>
    <x v="0"/>
  </r>
  <r>
    <s v="Accion_696"/>
    <s v="Actualizar el Procedimiento de Liquidación de contratos y/o convenios una vez se actualice el manual de supervisión e interventoría del IDU."/>
    <s v="Incumplimiento en los términos establecidos en el Plan de Mejoramiento suscrito con la Contraloría de Bogotá en cuanto la actualización del Procedimiento Liquidación de Contratos y/o convenios."/>
    <x v="1"/>
    <n v="100"/>
    <x v="0"/>
    <s v="Consuelo Mercedes Russi Suarez - ccrussis1"/>
    <x v="15"/>
    <s v="Sandra Liliana Roya Blanco - psroyabl1"/>
    <s v="Johana Paola Lamilla Sanchez - cjlamill1"/>
    <d v="2016-12-12T00:00:00"/>
    <x v="26"/>
    <x v="0"/>
  </r>
  <r>
    <s v="Accion_697"/>
    <s v="Planear y llevar a cabo de acuerdo con la disponibilidad de recursos las evaluaciones Expost de los Proyectos."/>
    <s v="Oficializar nuevas Encuestas de evaluación Ex Post del Proyecto"/>
    <x v="1"/>
    <n v="100"/>
    <x v="0"/>
    <s v="Consuelo Mercedes Russi Suarez - ccrussis1"/>
    <x v="16"/>
    <s v="Martha Alvarez Escobar - pmalvare1"/>
    <s v="Gemma Edith Lozano Ramirez - cglozano2"/>
    <d v="2017-01-17T00:00:00"/>
    <x v="13"/>
    <x v="0"/>
  </r>
  <r>
    <s v="Accion_698"/>
    <s v="Realizar un seguimiento puntual a la información reportada en los Tableros de control."/>
    <s v="Diferencias entre la información oficial reportada de la DTDP en el tablero de control, las comunicaciones de viabilidad y el informe de avance predial 20163250237433"/>
    <x v="1"/>
    <n v="100"/>
    <x v="0"/>
    <s v="Consuelo Mercedes Russi Suarez - ccrussis1"/>
    <x v="16"/>
    <s v="Martha Alvarez Escobar - pmalvare1"/>
    <s v="Gemma Edith Lozano Ramirez - cglozano2"/>
    <d v="2017-01-17T00:00:00"/>
    <x v="13"/>
    <x v="0"/>
  </r>
  <r>
    <s v="Accion_699"/>
    <s v="Mitigar el impacto en los tiempos de los tramites con Entidades Externas: Unidad Administrativa Especial de Catastro Distrital ( Avalúos Comerciales y Certificado de Cabida y Linderos). Notarias Publicas ( Tramites en elaboración de escrituras publicas). Oficinas de registro de Instrumentos Públicos ( inscripciones de ofertas y transferencias de titularidad de dominio a nombre del Instituto de Desarrollo Urbano). Comunidad: Acompañamiento social integral a la población impactada en el proceso de Gestión predial."/>
    <s v="Los Indicadores “Ejecución Presupuestal Pasivos Exigibles” y “Ejecución presupuestal Inversión de la vigencia” se observa un cumplimiento inferior al 70%"/>
    <x v="1"/>
    <n v="100"/>
    <x v="0"/>
    <s v="Consuelo Mercedes Russi Suarez - ccrussis1"/>
    <x v="16"/>
    <s v="Martha Alvarez Escobar - pmalvare1"/>
    <s v="Gemma Edith Lozano Ramirez - cglozano2"/>
    <d v="2017-01-17T00:00:00"/>
    <x v="22"/>
    <x v="0"/>
  </r>
  <r>
    <s v="Accion_700"/>
    <s v="Solicitar ajustes a la OAP en el modelo de indicadores"/>
    <s v="Evaluación indicadores que superan el 100% de ejecución"/>
    <x v="1"/>
    <n v="100"/>
    <x v="0"/>
    <s v="Consuelo Mercedes Russi Suarez - ccrussis1"/>
    <x v="16"/>
    <s v="Martha Alvarez Escobar - pmalvare1"/>
    <s v="Gemma Edith Lozano Ramirez - cglozano2"/>
    <d v="2017-01-01T00:00:00"/>
    <x v="22"/>
    <x v="0"/>
  </r>
  <r>
    <s v="Accion_701"/>
    <s v="Realizar revisión de los casos que se encuentran como suspendidos y solicitar realizar el cambio de requerimientos a CAMBIOS ya que obedecen a Desarrollos"/>
    <s v="En el sistema ARANDA, 14 casos se encuentran en estado suspendido, se observó que en dicho estado la dependencia no puede hacer seguimiento del trámite que se le está dando por parte de la STRT."/>
    <x v="1"/>
    <n v="100"/>
    <x v="0"/>
    <s v="Consuelo Mercedes Russi Suarez - ccrussis1"/>
    <x v="16"/>
    <s v="Martha Alvarez Escobar - pmalvare1"/>
    <s v="Gemma Edith Lozano Ramirez - cglozano2"/>
    <d v="2017-01-01T00:00:00"/>
    <x v="22"/>
    <x v="0"/>
  </r>
  <r>
    <s v="Accion_702"/>
    <s v="1. Socializar las etapas y establecer los responsables de cada etapa del diligenciamiento del formato"/>
    <s v="Uso Inadecuado de Formatos"/>
    <x v="2"/>
    <n v="100"/>
    <x v="0"/>
    <s v="Nohra Lucia Forero Cespedes - cnforero2"/>
    <x v="11"/>
    <s v="Carlos Andres Espejo Osorio - pcespejo1"/>
    <s v="Oscar Fabian Cortes Manrique - cocortes2"/>
    <d v="2017-01-15T00:00:00"/>
    <x v="12"/>
    <x v="0"/>
  </r>
  <r>
    <s v="Accion_703"/>
    <s v="2. Diligenciar la totalidad de campos establecidos en el formato FO-CO-01 Elaboración de Elementos de Divulgación y obtener la firma del jefe del área y del jefe de comunicaciones en señal de aprobación de lo descrito en el formato."/>
    <s v="Uso Inadecuado de Formatos"/>
    <x v="2"/>
    <n v="100"/>
    <x v="0"/>
    <s v="Nohra Lucia Forero Cespedes - cnforero2"/>
    <x v="11"/>
    <s v="Carlos Andres Espejo Osorio - pcespejo1"/>
    <s v="Oscar Fabian Cortes Manrique - cocortes2"/>
    <d v="2017-01-15T00:00:00"/>
    <x v="7"/>
    <x v="0"/>
  </r>
  <r>
    <s v="Accion_704"/>
    <s v="Solicitar y/o requerir de la Dirección Técnica de Proyectos que la remisión o traslado de estos insumos se formalice a través de un memorando."/>
    <s v="No hay recepción formal mediante memorando Orfeo"/>
    <x v="1"/>
    <n v="100"/>
    <x v="0"/>
    <s v="Luis Fernando Leiva Sanchez - plleiva1"/>
    <x v="1"/>
    <s v="Jorge Mauricio Reyes Velandia - pjreyesv1"/>
    <s v="Imelda Bernal Raquira - cibernal1"/>
    <d v="2017-01-01T00:00:00"/>
    <x v="19"/>
    <x v="0"/>
  </r>
  <r>
    <s v="Accion_705"/>
    <s v="Solicitar a la Subdirección Técnica de Recursos Físicos la creación de las directrices necesarias para la creación de una referencia que sea transversal a todo el proceso de un proyecto en las diferentes áreas que intervienen en su consolidación. Dicha referencia deberá permitir que en cualquier etapa del proyecto se pueda conocer en cuál expediente se conglomeraron los documentos de los procesos y áreas del Instituto por los cuales ha transitado un proyecto."/>
    <s v="Desarticulación de los expedientes ORFEO"/>
    <x v="1"/>
    <n v="100"/>
    <x v="0"/>
    <s v="Luis Fernando Leiva Sanchez - plleiva1"/>
    <x v="1"/>
    <s v="Jorge Mauricio Reyes Velandia - pjreyesv1"/>
    <s v="Imelda Bernal Raquira - cibernal1"/>
    <d v="2017-01-01T00:00:00"/>
    <x v="27"/>
    <x v="0"/>
  </r>
  <r>
    <s v="Accion_706"/>
    <s v="La DTD generará un memorando a la Subdirección Técnica de Tesorería y Recaudo, solicitando la revisión e implementar controles en el sistema Pronto Pago, acorde a las causas identificadas."/>
    <s v="Ausencia de controles en el Sistema Pronto Pago"/>
    <x v="1"/>
    <n v="100"/>
    <x v="0"/>
    <s v="Luis Fernando Leiva Sanchez - plleiva1"/>
    <x v="1"/>
    <s v="Jorge Mauricio Reyes Velandia - pjreyesv1"/>
    <s v="Imelda Bernal Raquira - cibernal1"/>
    <d v="2017-01-01T00:00:00"/>
    <x v="27"/>
    <x v="0"/>
  </r>
  <r>
    <s v="Accion_707"/>
    <s v="Solicitar a la Subdirección General Jurídica la revisión y ajuste del procedimiento PR-GC-06 “Declaratoria de incumplimiento para la imposición de multa, clausula penal, caducidad y/o afectación de la garantía única de cumplimiento”, con el propósito de lograr la efectividad en los procesos sancionatorios."/>
    <s v="Inefectivos procesos sancionatorios"/>
    <x v="1"/>
    <n v="100"/>
    <x v="0"/>
    <s v="Luis Fernando Leiva Sanchez - plleiva1"/>
    <x v="1"/>
    <s v="Jorge Mauricio Reyes Velandia - pjreyesv1"/>
    <s v="Imelda Bernal Raquira - cibernal1"/>
    <d v="2017-01-01T00:00:00"/>
    <x v="27"/>
    <x v="0"/>
  </r>
  <r>
    <s v="Accion_708"/>
    <s v="Remitir comunicación de solicitud de viabilidad técnica de los proyectos IDU a la Secretaría Distrital de Planeación, indicando expresamente que se requiere realizar la socialización del proyecto con los privados presuntamente afectados con dichos proyectos."/>
    <s v="Deficiente interacción y/o coordinación con la Secretaria Distrital de Planeación"/>
    <x v="1"/>
    <n v="100"/>
    <x v="0"/>
    <s v="Luis Fernando Leiva Sanchez - plleiva1"/>
    <x v="1"/>
    <s v="Jorge Mauricio Reyes Velandia - pjreyesv1"/>
    <s v="Imelda Bernal Raquira - cibernal1"/>
    <d v="2017-01-01T00:00:00"/>
    <x v="11"/>
    <x v="0"/>
  </r>
  <r>
    <s v="Accion_709"/>
    <s v="Actualizar el procedimiento COD. PR-DP-096 Estructuración de Procesos Selectivos y socializarlo a todos los funcionarios de la Dirección Técnica de Diseños:"/>
    <s v="Desactualización del el procedimiento COD. PR-DP-096 Estructuración de Procesos Selectivos."/>
    <x v="1"/>
    <n v="100"/>
    <x v="0"/>
    <s v="Luis Fernando Leiva Sanchez - plleiva1"/>
    <x v="1"/>
    <s v="Jorge Mauricio Reyes Velandia - pjreyesv1"/>
    <s v="Imelda Bernal Raquira - cibernal1"/>
    <d v="2017-01-01T00:00:00"/>
    <x v="28"/>
    <x v="0"/>
  </r>
  <r>
    <s v="Accion_710"/>
    <s v="Implementación de un instructivo y/o Guía para la estructuración de procesos."/>
    <s v="Se evidencio que existen diferentes criterios para la estructuración de procesos."/>
    <x v="1"/>
    <n v="100"/>
    <x v="0"/>
    <s v="Luis Fernando Leiva Sanchez - plleiva1"/>
    <x v="1"/>
    <s v="Jorge Mauricio Reyes Velandia - pjreyesv1"/>
    <s v="Imelda Bernal Raquira - cibernal1"/>
    <d v="2017-01-01T00:00:00"/>
    <x v="19"/>
    <x v="0"/>
  </r>
  <r>
    <s v="Accion_711"/>
    <s v="Capacitar y/o sensibilizar a los funcionarios o integrantes en la estructuración de procesos, en el diligenciamiento del formato CODIGO: FO-GC-03 de ESTUDIOS Y DOCUMENTOS PREVIOS PARA PROCESOS DE LICITACIÓN, CONCURSO DE MÉRITOS, SELECCIÓN ABREVIADA Y CONTRATACIÓN DIRECTA DIFERENTE A PSP."/>
    <s v="No diligenciamiento del Formato FO-GC-03."/>
    <x v="1"/>
    <n v="100"/>
    <x v="0"/>
    <s v="Luis Fernando Leiva Sanchez - plleiva1"/>
    <x v="1"/>
    <s v="Jorge Mauricio Reyes Velandia - pjreyesv1"/>
    <s v="Imelda Bernal Raquira - cibernal1"/>
    <d v="2017-02-01T00:00:00"/>
    <x v="27"/>
    <x v="0"/>
  </r>
  <r>
    <s v="Accion_712"/>
    <s v="Solicitar a la Oficina Asesora de Planeación que revise y reevalúe la metodología de validación de la calificación de riesgos"/>
    <s v="Materialización de los riesgos R.DP.02 y R.DP.04"/>
    <x v="1"/>
    <n v="100"/>
    <x v="0"/>
    <s v="Luis Fernando Leiva Sanchez - plleiva1"/>
    <x v="1"/>
    <s v="Jorge Mauricio Reyes Velandia - pjreyesv1"/>
    <s v="Imelda Bernal Raquira - cibernal1"/>
    <d v="2017-01-01T00:00:00"/>
    <x v="27"/>
    <x v="0"/>
  </r>
  <r>
    <s v="Accion_713"/>
    <s v="Evaluar el proceso de identificación, análisis y valoración de los riesgos incluidos en los mapas de riesgo del proceso, con el fin de evitar la materialización de riesgo"/>
    <s v="Materialización de los riesgos R.DP.02 y R.DP.04"/>
    <x v="1"/>
    <n v="100"/>
    <x v="0"/>
    <s v="Luis Fernando Leiva Sanchez - plleiva1"/>
    <x v="1"/>
    <s v="Jorge Mauricio Reyes Velandia - pjreyesv1"/>
    <s v="Imelda Bernal Raquira - cibernal1"/>
    <d v="2017-01-01T00:00:00"/>
    <x v="27"/>
    <x v="0"/>
  </r>
  <r>
    <s v="Accion_714"/>
    <s v="Solicitar a la Oficina Asesora de Planeación que se revise e incluyan nuevos riesgos."/>
    <s v="Incluir en el mapa de riesgos del proceso de diseño de proyectos, los posibles riesgos y/o causas identificadas"/>
    <x v="1"/>
    <n v="100"/>
    <x v="0"/>
    <s v="Luis Fernando Leiva Sanchez - plleiva1"/>
    <x v="1"/>
    <s v="Jorge Mauricio Reyes Velandia - pjreyesv1"/>
    <s v="Imelda Bernal Raquira - cibernal1"/>
    <d v="2017-01-01T00:00:00"/>
    <x v="27"/>
    <x v="0"/>
  </r>
  <r>
    <s v="Accion_715"/>
    <s v="Actualizar la Matriz de riesgos de Gestión de la DTD."/>
    <s v="Incluir en el mapa de riesgos del proceso de diseño de proyectos, los posibles riesgos y/o causas identificadas"/>
    <x v="1"/>
    <n v="100"/>
    <x v="0"/>
    <s v="Luis Fernando Leiva Sanchez - plleiva1"/>
    <x v="1"/>
    <s v="Jorge Mauricio Reyes Velandia - pjreyesv1"/>
    <s v="Imelda Bernal Raquira - cibernal1"/>
    <d v="2017-01-01T00:00:00"/>
    <x v="27"/>
    <x v="0"/>
  </r>
  <r>
    <s v="Accion_716"/>
    <s v="Ajustar las fechas determinadas en el plan de acción y cronograma de trabajo de acuerdo a lo establecido en la resolución 593 del 6 de diciembre de 2016 expedida por la Contaduría General de la Nación."/>
    <s v="Ajustar la planeación del proceso de convergencia a las NIC-SP, de manera que se cuente oportunamente con los recursos necesarios para el cumplimiento de la norma legal."/>
    <x v="2"/>
    <n v="100"/>
    <x v="0"/>
    <s v="Camilo Oswaldo Barajas Sierra - pcbaraja1"/>
    <x v="17"/>
    <s v="Vladimiro Alberto Estrada Moncayo - pvestrad1"/>
    <s v="Claudia Amparo Montes Carranza - ccmontes1"/>
    <d v="2016-12-15T00:00:00"/>
    <x v="17"/>
    <x v="0"/>
  </r>
  <r>
    <s v="Accion_717"/>
    <s v="Realizar una mesa de trabajo con la Subdirección Técnica de Recursos Tecnológicos, para establecer el grado de integralidad de los sistemas y determinar las acciones a seguir para lograr la interoperabilidad entre ellos."/>
    <s v="Evaluar la forma de adelantar el proceso de integración de los sistemas de gestión financiera, con el objetivo de mantener la integridad de la información generada por el proceso."/>
    <x v="2"/>
    <n v="100"/>
    <x v="0"/>
    <s v="Camilo Oswaldo Barajas Sierra - pcbaraja1"/>
    <x v="17"/>
    <s v="Vladimiro Alberto Estrada Moncayo - pvestrad1"/>
    <s v="Claudia Amparo Montes Carranza - ccmontes1"/>
    <d v="2017-01-15T00:00:00"/>
    <x v="12"/>
    <x v="0"/>
  </r>
  <r>
    <s v="Accion_718"/>
    <s v="Solicitar a la Subdirección Técnica de Recursos Humanos, fortalecer y socializar a los servidores públicos involucrados en el proceso de Gestión Financiera sobre Normas Ambientales y Seguridad en el Trabajo."/>
    <s v="Fortalecer la sensibilización en materia de las Normas Ambientales y de Seguridad y Salud en el Trabajo, a los colaboradores el proceso, de manera que se interioricen y apropien los conceptos asociados."/>
    <x v="2"/>
    <n v="100"/>
    <x v="0"/>
    <s v="Camilo Oswaldo Barajas Sierra - pcbaraja1"/>
    <x v="17"/>
    <s v="Vladimiro Alberto Estrada Moncayo - pvestrad1"/>
    <s v="Claudia Amparo Montes Carranza - ccmontes1"/>
    <d v="2017-01-15T00:00:00"/>
    <x v="12"/>
    <x v="0"/>
  </r>
  <r>
    <s v="Accion_719"/>
    <s v="Realizar una revisión general en coordinación con la Oficina Asesora de Planeación, para establecer los indicadores de gestión para la vigencia 2017 al proceso de Gestión Financiera, acordes con la nueva plataforma estratégica."/>
    <s v="Revisar la batería de indicadores del proceso y a las herramientas de diligenciamiento y reporte y evaluar la forma de realizar ajustes, con el acompañamiento y el liderazgo documental de la Oficina Asesora de Planeación."/>
    <x v="2"/>
    <n v="100"/>
    <x v="0"/>
    <s v="Camilo Oswaldo Barajas Sierra - pcbaraja1"/>
    <x v="17"/>
    <s v="Vladimiro Alberto Estrada Moncayo - pvestrad1"/>
    <s v="Claudia Amparo Montes Carranza - ccmontes1"/>
    <d v="2016-12-05T00:00:00"/>
    <x v="12"/>
    <x v="0"/>
  </r>
  <r>
    <s v="Accion_720"/>
    <s v="Enviar la versión corregida del procedimiento ajustado a OAP para aprobación y publicación en el SIG."/>
    <s v="Actualizar el documento MGTI016 Manual para la realización y restauración de backup de información"/>
    <x v="1"/>
    <n v="100"/>
    <x v="0"/>
    <s v="Hector Pulido Moreno - phpulido1"/>
    <x v="2"/>
    <s v="Leydy Yohana Pineda Afanador - plpineda2"/>
    <s v="Hector Andres Mafla Trujillo - phmaflat1"/>
    <d v="2016-12-01T00:00:00"/>
    <x v="29"/>
    <x v="0"/>
  </r>
  <r>
    <s v="Accion_721"/>
    <s v="Enviar la versión corregida del procedimiento ajustado a OAP para aprobación y publicación en el SIG."/>
    <s v="Verificar la asociación de actividades del proceso con los procedimientos"/>
    <x v="1"/>
    <n v="100"/>
    <x v="0"/>
    <s v="Hector Pulido Moreno - phpulido1"/>
    <x v="2"/>
    <s v="Leydy Yohana Pineda Afanador - plpineda2"/>
    <s v="Hector Andres Mafla Trujillo - phmaflat1"/>
    <d v="2016-12-01T00:00:00"/>
    <x v="29"/>
    <x v="0"/>
  </r>
  <r>
    <s v="Accion_722"/>
    <s v="Revisar y actualizar los procedimientos PR-GAF-063 versión 1.0 y PR-GAF-090"/>
    <s v="Desactualización documentos"/>
    <x v="2"/>
    <n v="100"/>
    <x v="0"/>
    <s v="Nohra Lucia Forero Cespedes - cnforero2"/>
    <x v="10"/>
    <s v="Gloria Patricia Castano Echeverry - pgcastan1"/>
    <s v="Jhoan Estiven Matallana Torres - cjmatall1"/>
    <d v="2017-01-11T00:00:00"/>
    <x v="30"/>
    <x v="0"/>
  </r>
  <r>
    <s v="Accion_723"/>
    <s v="Realizar la actualización de la caracterización del proceso de Conservación, solicitando a través de memorando a la OAP, acompañamiento en la correspondiente actualización."/>
    <s v="Observaciones frente a la planificación registrada en la caracterización del proceso."/>
    <x v="1"/>
    <n v="100"/>
    <x v="0"/>
    <s v="Wilson Guillermo Herrera Reyes - pwherrer1"/>
    <x v="18"/>
    <s v="Luis Ernesto Bernal Rivera - plbernal1"/>
    <s v="Laura Patricia Otero Duran - ploterod1"/>
    <d v="2017-01-01T00:00:00"/>
    <x v="0"/>
    <x v="0"/>
  </r>
  <r>
    <s v="Accion_724"/>
    <s v="Se remitirá memorando a la DTD y DTP informando la observación realizada en el informe de Auditoria interna por la OCI, con el fin de revisar y modificar, de considerarse viable, la estructuración de los nuevos procesos de conservación que debido al estado del CIV requieran actividades de diagnósticos y/o estudios y diseños."/>
    <s v="El proceso de conservación aborda actividades correspondientes al proceso de Diseño de proyectos debido a la estructuración de los procesos de contratación."/>
    <x v="2"/>
    <n v="100"/>
    <x v="0"/>
    <s v="Wilson Guillermo Herrera Reyes - pwherrer1"/>
    <x v="18"/>
    <s v="Luis Ernesto Bernal Rivera - plbernal1"/>
    <s v="Laura Patricia Otero Duran - ploterod1"/>
    <d v="2017-01-01T00:00:00"/>
    <x v="12"/>
    <x v="0"/>
  </r>
  <r>
    <s v="Accion_725"/>
    <s v="La DTM remitira memorando a la STMSV- STMST, con la directriz de implementar en los futuros contratos que en su objeto incluya estudios, diseños y mantenimiento, la necesidad de generar el cierre de la fase de estudio y diseño en un Acta parcial del contrato."/>
    <s v="No se cuenta con actas de terminación de estudios y diseños"/>
    <x v="2"/>
    <n v="100"/>
    <x v="0"/>
    <s v="Wilson Guillermo Herrera Reyes - pwherrer1"/>
    <x v="18"/>
    <s v="Luis Ernesto Bernal Rivera - plbernal1"/>
    <s v="Laura Patricia Otero Duran - ploterod1"/>
    <d v="2017-01-01T00:00:00"/>
    <x v="6"/>
    <x v="0"/>
  </r>
  <r>
    <s v="Accion_726"/>
    <s v="De acuerdo a lo establecido en el instructivo IN- IN-01 &quot;Coordinación de de convenios interadministrativos para la intervención de la infraestructura vial y el espacio público&quot;, numeral 6.2.5, se enviará comunicación de los contratos por iniciar, a las ESP y se presentará el proyecto en donde se requiera su intervención, a los delegados de las mismas."/>
    <s v="Inconvenientes en la definición de diseños por parte de las ESP’s"/>
    <x v="2"/>
    <n v="100"/>
    <x v="0"/>
    <s v="Wilson Guillermo Herrera Reyes - pwherrer1"/>
    <x v="18"/>
    <s v="Luis Ernesto Bernal Rivera - plbernal1"/>
    <s v="Laura Patricia Otero Duran - ploterod1"/>
    <d v="2017-01-01T00:00:00"/>
    <x v="13"/>
    <x v="0"/>
  </r>
  <r>
    <s v="Accion_727"/>
    <s v="Revisión y verificación de los amparos establecidos en las garantias de estabilidad y calidad de la Obra, los cuales deben estar minimo por 5 años , acorde a la estrategia de intervención ejecutada, de lo contrario se debe solicitar justificacion técnica de un experto para reducir su vigencia"/>
    <s v="7.3.2 Reducción de amparo de estabilidad y calidad"/>
    <x v="1"/>
    <n v="100"/>
    <x v="0"/>
    <s v="Wilson Guillermo Herrera Reyes - pwherrer1"/>
    <x v="18"/>
    <s v="Luis Ernesto Bernal Rivera - plbernal1"/>
    <s v="Laura Patricia Otero Duran - ploterod1"/>
    <d v="2017-01-01T00:00:00"/>
    <x v="11"/>
    <x v="0"/>
  </r>
  <r>
    <s v="Accion_728"/>
    <s v="Remitir a las interventorías un oficio recordando las obligaciones contractuales referentes al cumplimiento del PAC y las debidas justificaciones en caso de incumplimiento."/>
    <s v="7.3.4 Problemáticas en la gestión de PAC en la actividad de Preliminares"/>
    <x v="2"/>
    <n v="100"/>
    <x v="0"/>
    <s v="Wilson Guillermo Herrera Reyes - pwherrer1"/>
    <x v="18"/>
    <s v="Luis Ernesto Bernal Rivera - plbernal1"/>
    <s v="Laura Patricia Otero Duran - ploterod1"/>
    <d v="2017-01-01T00:00:00"/>
    <x v="11"/>
    <x v="0"/>
  </r>
  <r>
    <s v="Accion_729"/>
    <s v="Remitir a las interventoras un oficio recordando las obligaciones contractuales referentes a la entrega oportuna y el contenido de los informes semanales, mensuales y cumplimiento de cronograma"/>
    <s v="Incumplimientos en Informes y Cronograma por parte de las interventorías y/o contratistas"/>
    <x v="2"/>
    <n v="100"/>
    <x v="0"/>
    <s v="Wilson Guillermo Herrera Reyes - pwherrer1"/>
    <x v="18"/>
    <s v="Luis Ernesto Bernal Rivera - plbernal1"/>
    <s v="Laura Patricia Otero Duran - ploterod1"/>
    <d v="2017-01-01T00:00:00"/>
    <x v="11"/>
    <x v="0"/>
  </r>
  <r>
    <s v="Accion_730"/>
    <s v="Revisar el Formato de informe semanal con el fin de que se convierta en una herramienta para el Interventor, fácil de diligenciar de manera expedita con el fin de evitar incumplimientos."/>
    <s v="Incumplimientos en Informes y Cronograma por parte de las interventorías y/o contratistas"/>
    <x v="2"/>
    <n v="100"/>
    <x v="0"/>
    <s v="Wilson Guillermo Herrera Reyes - pwherrer1"/>
    <x v="18"/>
    <s v="Luis Ernesto Bernal Rivera - plbernal1"/>
    <s v="Laura Patricia Otero Duran - ploterod1"/>
    <d v="2017-01-01T00:00:00"/>
    <x v="11"/>
    <x v="0"/>
  </r>
  <r>
    <s v="Accion_731"/>
    <s v="Remitir memorando a la SGGC requiriendo las licencias necesarias y la capacitacion respectiva"/>
    <s v="7.4.4 y 7.6.3 Debilidades en la gestión de Implementación Apéndice “G” Elaboración y Control de Cronogramas"/>
    <x v="2"/>
    <n v="100"/>
    <x v="0"/>
    <s v="Wilson Guillermo Herrera Reyes - pwherrer1"/>
    <x v="18"/>
    <s v="Luis Ernesto Bernal Rivera - plbernal1"/>
    <s v="Laura Patricia Otero Duran - ploterod1"/>
    <d v="2017-01-01T00:00:00"/>
    <x v="11"/>
    <x v="0"/>
  </r>
  <r>
    <s v="Accion_732"/>
    <s v="Enviar oficio a las interventorías de los contratos en ejecución acerca de la necesidad de controlar que el reintegro de los rendimientos se realice de manera mensual"/>
    <s v="Inoportunidad en la consignación de intereses"/>
    <x v="2"/>
    <n v="100"/>
    <x v="0"/>
    <s v="Wilson Guillermo Herrera Reyes - pwherrer1"/>
    <x v="18"/>
    <s v="Luis Ernesto Bernal Rivera - plbernal1"/>
    <s v="Laura Patricia Otero Duran - ploterod1"/>
    <d v="2017-01-01T00:00:00"/>
    <x v="11"/>
    <x v="0"/>
  </r>
  <r>
    <s v="Accion_733"/>
    <s v="Remitir a la interventoria un oficio recordando las obligaciones sobre el tema Ambiental, con enfasis en el cumplimiento de lo establecido en el PIPMA"/>
    <s v="Observaciones en la implementación del PIPMA"/>
    <x v="2"/>
    <n v="100"/>
    <x v="0"/>
    <s v="Wilson Guillermo Herrera Reyes - pwherrer1"/>
    <x v="18"/>
    <s v="Luis Ernesto Bernal Rivera - plbernal1"/>
    <s v="Laura Patricia Otero Duran - ploterod1"/>
    <d v="2017-01-01T00:00:00"/>
    <x v="11"/>
    <x v="0"/>
  </r>
  <r>
    <s v="Accion_734"/>
    <s v="Solicitar inlcusion de plazo para entrega de observaciones a los informes en el Manual de Interventoria"/>
    <s v="b) Demora en ajustes y correcciones a los informes sobre implementación de PIPMA"/>
    <x v="2"/>
    <n v="100"/>
    <x v="0"/>
    <s v="Wilson Guillermo Herrera Reyes - pwherrer1"/>
    <x v="18"/>
    <s v="Luis Ernesto Bernal Rivera - plbernal1"/>
    <s v="Laura Patricia Otero Duran - ploterod1"/>
    <d v="2017-01-01T00:00:00"/>
    <x v="31"/>
    <x v="0"/>
  </r>
  <r>
    <s v="Accion_735"/>
    <s v="Divulgacion y capacitacion de la actualizacion realizada al Manual de Interventoria una vez sea publicado."/>
    <s v="Falta de pronunciamiento de la supervisión del contrato respecto a ajustes solicitados en informes"/>
    <x v="2"/>
    <n v="100"/>
    <x v="0"/>
    <s v="Wilson Guillermo Herrera Reyes - pwherrer1"/>
    <x v="18"/>
    <s v="Luis Ernesto Bernal Rivera - plbernal1"/>
    <s v="Laura Patricia Otero Duran - ploterod1"/>
    <d v="2017-01-01T00:00:00"/>
    <x v="11"/>
    <x v="0"/>
  </r>
  <r>
    <s v="Accion_736"/>
    <s v="Remitir a la interventoría un oficio recordando las obligaciones sobre el tema de Calidad, con énfasis en el cumplimiento de las especificaciones técnicas y el reporte de producto no conforme cuando alguna de ellas no se esté cumpliendo."/>
    <s v="Incumplimientos y/o problemáticas en aspectos como calidad, especificaciones, procesos constructivos"/>
    <x v="2"/>
    <n v="100"/>
    <x v="0"/>
    <s v="Wilson Guillermo Herrera Reyes - pwherrer1"/>
    <x v="18"/>
    <s v="Luis Ernesto Bernal Rivera - plbernal1"/>
    <s v="Laura Patricia Otero Duran - ploterod1"/>
    <d v="2017-01-01T00:00:00"/>
    <x v="11"/>
    <x v="0"/>
  </r>
  <r>
    <s v="Accion_737"/>
    <s v="Realizar la revisión a través de mesa de trabajo de Orfeo para reforzar el conocimiento de la herramienta, a fin de ampliar las posibilidades de selección de acuerdo con el tipo de documento a relacionar."/>
    <s v="Deficiencias en expedientes Orfeo"/>
    <x v="2"/>
    <n v="100"/>
    <x v="0"/>
    <s v="Wilson Guillermo Herrera Reyes - pwherrer1"/>
    <x v="18"/>
    <s v="Luis Ernesto Bernal Rivera - plbernal1"/>
    <s v="Laura Patricia Otero Duran - ploterod1"/>
    <d v="2017-01-01T00:00:00"/>
    <x v="28"/>
    <x v="0"/>
  </r>
  <r>
    <s v="Accion_738"/>
    <s v="Realizar memorando a la DTP solicitando ajustar las metas a intervenir en los procesos a estructurar, de acuerdo al presupuesto asignado, teniendo en cuenta que algunas adiciones se dan por recursos disponibles después del proceso contractual."/>
    <s v="Alto porcentaje de contratos con adiciones y prórrogas"/>
    <x v="2"/>
    <n v="100"/>
    <x v="0"/>
    <s v="Wilson Guillermo Herrera Reyes - pwherrer1"/>
    <x v="18"/>
    <s v="Luis Ernesto Bernal Rivera - plbernal1"/>
    <s v="Laura Patricia Otero Duran - ploterod1"/>
    <d v="2017-01-01T00:00:00"/>
    <x v="11"/>
    <x v="0"/>
  </r>
  <r>
    <s v="Accion_739"/>
    <s v="Solicitar a la Interventoría que remita a la Entidad los soportes del acuerdo de los precios provisionales que se hayan generado durante la ejecución del contrato 1762-2015."/>
    <s v="Ejecución de obras de items no previstos sin contar con la aprobación formal de interventor ni del IDU"/>
    <x v="2"/>
    <n v="100"/>
    <x v="0"/>
    <s v="Wilson Guillermo Herrera Reyes - pwherrer1"/>
    <x v="18"/>
    <s v="Luis Ernesto Bernal Rivera - plbernal1"/>
    <s v="Laura Patricia Otero Duran - ploterod1"/>
    <d v="2017-01-01T00:00:00"/>
    <x v="19"/>
    <x v="0"/>
  </r>
  <r>
    <s v="Accion_740"/>
    <s v="Remitir memorando a la DTE con los NP generados en los contratos a cargo de la DTM, de tal forma para que se analice la pertinencia de ser incluidos en la lista tope del IDU"/>
    <s v="Alto porcentaje de contratos con ítems no previstos"/>
    <x v="2"/>
    <n v="100"/>
    <x v="0"/>
    <s v="Wilson Guillermo Herrera Reyes - pwherrer1"/>
    <x v="18"/>
    <s v="Luis Ernesto Bernal Rivera - plbernal1"/>
    <s v="Laura Patricia Otero Duran - ploterod1"/>
    <d v="2017-01-01T00:00:00"/>
    <x v="11"/>
    <x v="0"/>
  </r>
  <r>
    <s v="Accion_741"/>
    <s v="Realizar mesa de trabajo al interior de la SGI con el fin de revisar la pertinencia de continuar con el diligenciamiento y presentación de los informes internos quincenales o sustituirlo por las herramientas que se adopten en la Entidad (ZIPA)"/>
    <s v="Bajo porcentaje de presentación de informes por parte de supervisores y/o coordinadores internos."/>
    <x v="2"/>
    <n v="100"/>
    <x v="0"/>
    <s v="Wilson Guillermo Herrera Reyes - pwherrer1"/>
    <x v="18"/>
    <s v="Luis Ernesto Bernal Rivera - plbernal1"/>
    <s v="Laura Patricia Otero Duran - ploterod1"/>
    <d v="2017-01-01T00:00:00"/>
    <x v="11"/>
    <x v="0"/>
  </r>
  <r>
    <s v="Accion_742"/>
    <s v="Realizar mesa de trabajo al interior de la SGI con el fin de revisar el esquema y estructura de seguimiento a los contratos de Conservacion"/>
    <s v="Debilidades en el registro de metas físicas en el aplicativo ZIPA de seguimiento a proyectos"/>
    <x v="2"/>
    <n v="100"/>
    <x v="0"/>
    <s v="Wilson Guillermo Herrera Reyes - pwherrer1"/>
    <x v="18"/>
    <s v="Luis Ernesto Bernal Rivera - plbernal1"/>
    <s v="Laura Patricia Otero Duran - ploterod1"/>
    <d v="2017-01-01T00:00:00"/>
    <x v="11"/>
    <x v="0"/>
  </r>
  <r>
    <s v="Accion_743"/>
    <s v="Caracterización de la DTM- STMSV-STMST de la Vigencia 2017, se tendrán en cuenta las observaciones de la auditoria para la formulación de los respectivos indicadores."/>
    <s v="Debilidad en la formulación de indicadores por proceso."/>
    <x v="1"/>
    <n v="100"/>
    <x v="0"/>
    <s v="Wilson Guillermo Herrera Reyes - pwherrer1"/>
    <x v="18"/>
    <s v="Luis Ernesto Bernal Rivera - plbernal1"/>
    <s v="Laura Patricia Otero Duran - ploterod1"/>
    <d v="2017-01-01T00:00:00"/>
    <x v="11"/>
    <x v="0"/>
  </r>
  <r>
    <s v="Accion_744"/>
    <s v="Realizar mesas de trabajo para la elaboración y ajuste de los formatos que se requieren para el seguimiento a los contratos de conservación."/>
    <s v="Desactualización de algunos documentos del proceso"/>
    <x v="2"/>
    <n v="100"/>
    <x v="0"/>
    <s v="Wilson Guillermo Herrera Reyes - pwherrer1"/>
    <x v="18"/>
    <s v="Luis Ernesto Bernal Rivera - plbernal1"/>
    <s v="Laura Patricia Otero Duran - ploterod1"/>
    <d v="2017-01-01T00:00:00"/>
    <x v="11"/>
    <x v="0"/>
  </r>
  <r>
    <s v="Accion_745"/>
    <s v="En la actualización de la Matriz de Riesgos DTM: Revisar la eficacia y efectividad de controles planteados Validar las calificaciones de los Riesgos Evaluar la pertinencia de incluir los riesgos identificados por el equipo auditor"/>
    <s v="Incoherencia en la calificación de riesgos que se han materializado"/>
    <x v="1"/>
    <n v="100"/>
    <x v="0"/>
    <s v="Wilson Guillermo Herrera Reyes - pwherrer1"/>
    <x v="18"/>
    <s v="Luis Ernesto Bernal Rivera - plbernal1"/>
    <s v="Laura Patricia Otero Duran - ploterod1"/>
    <d v="2017-01-01T00:00:00"/>
    <x v="11"/>
    <x v="0"/>
  </r>
  <r>
    <s v="Accion_746"/>
    <s v="En la actualización de la Matriz de Riesgos DTM: Revisar la eficacia y efectividad de controles planteados Validar las calificaciones de los Riesgos Evaluar la pertinencia de incluir los riesgos identificados por el equipo auditor"/>
    <s v="Identificación de nuevos riesgos por parte del equipo auditor"/>
    <x v="1"/>
    <n v="100"/>
    <x v="0"/>
    <s v="Wilson Guillermo Herrera Reyes - pwherrer1"/>
    <x v="18"/>
    <s v="Luis Ernesto Bernal Rivera - plbernal1"/>
    <s v="Laura Patricia Otero Duran - ploterod1"/>
    <d v="2017-01-01T00:00:00"/>
    <x v="11"/>
    <x v="0"/>
  </r>
  <r>
    <s v="Accion_747"/>
    <s v="Generar los registros documentales de la negociación del convenio marco con la EAB y demás Empresas de Servicios Públicos que no cuentan con el citado convenio (oficios, protocolo de relacionamiento, actas de reunión, listas de asistencia reunión, estudios previos y minuta de convenio)."/>
    <s v="Debilidades en registros, planeación, ejecución y seguimiento Convenio con Acueducto"/>
    <x v="1"/>
    <n v="100"/>
    <x v="0"/>
    <s v="Wilson Guillermo Herrera Reyes - pwherrer1"/>
    <x v="19"/>
    <s v="Rafael Eduardo Abuchaibe Lopez - prabucha1"/>
    <s v="Blanca Nubia Penuela Roa - cbpenuel1"/>
    <d v="2016-12-23T00:00:00"/>
    <x v="32"/>
    <x v="0"/>
  </r>
  <r>
    <s v="Accion_748"/>
    <s v="Preparar informe consolidado correspondiente al II semestre - 2016 de las reuniones desarrolladas con las Empresas de Servicios Públicos para la estructuración y negociación de los convenios marco, que incluya: asistentes de la reunión, lugar, fecha y hora de la reunión, temas tratados y compromisos pactados y cumplidos."/>
    <s v="Debilidades en registros, planeación, ejecución y seguimiento Convenio con Acueducto"/>
    <x v="2"/>
    <n v="100"/>
    <x v="0"/>
    <s v="Wilson Guillermo Herrera Reyes - pwherrer1"/>
    <x v="19"/>
    <s v="Rafael Eduardo Abuchaibe Lopez - prabucha1"/>
    <s v="Blanca Nubia Penuela Roa - cbpenuel1"/>
    <d v="2016-12-23T00:00:00"/>
    <x v="6"/>
    <x v="0"/>
  </r>
  <r>
    <s v="Accion_749"/>
    <s v="Proponer y concertar con la EAB y demás Empresas de Servicios Públicos que no cuentan con el convenio marco, la metodología de trabajo para la estructuración y negociación de los convenios con las Empresas de Servicios Públicos."/>
    <s v="Debilidades en registros, planeación, ejecución y seguimiento Convenio con Acueducto"/>
    <x v="2"/>
    <n v="100"/>
    <x v="0"/>
    <s v="Wilson Guillermo Herrera Reyes - pwherrer1"/>
    <x v="19"/>
    <s v="Rafael Eduardo Abuchaibe Lopez - prabucha1"/>
    <s v="Blanca Nubia Penuela Roa - cbpenuel1"/>
    <d v="2016-12-23T00:00:00"/>
    <x v="7"/>
    <x v="0"/>
  </r>
  <r>
    <s v="Accion_750"/>
    <s v="Definir un cronograma de trabajo para la vigencia 2017 de las actividades a desarrollar en el proceso de estructuración y negociación del convenio marco con la EAB y demás Empresas de Servicios Públicos que no cuentan con el citado convenio."/>
    <s v="Debilidades en registros, planeación, ejecución y seguimiento Convenio con Acueducto"/>
    <x v="2"/>
    <n v="100"/>
    <x v="0"/>
    <s v="Wilson Guillermo Herrera Reyes - pwherrer1"/>
    <x v="19"/>
    <s v="Rafael Eduardo Abuchaibe Lopez - prabucha1"/>
    <s v="Blanca Nubia Penuela Roa - cbpenuel1"/>
    <d v="2016-12-23T00:00:00"/>
    <x v="7"/>
    <x v="0"/>
  </r>
  <r>
    <s v="Accion_751"/>
    <s v="Designar un profesional por prestación de servicios profesionales para apoyar la gestión interinstitucional con las Empresas de Servicios Públicos."/>
    <s v="Debilidades en registros, planeación, ejecución y seguimiento Convenio con Acueducto"/>
    <x v="1"/>
    <n v="100"/>
    <x v="0"/>
    <s v="Wilson Guillermo Herrera Reyes - pwherrer1"/>
    <x v="19"/>
    <s v="Rafael Eduardo Abuchaibe Lopez - prabucha1"/>
    <s v="Blanca Nubia Penuela Roa - cbpenuel1"/>
    <d v="2016-12-23T00:00:00"/>
    <x v="11"/>
    <x v="0"/>
  </r>
  <r>
    <s v="Accion_752"/>
    <s v="Generar Memorando por parte de la SGI a cada Dirección Técnica a la cual se haya asignado supervisión de convenios interadministrativos con ESP y TIC, interinstitucionales donde se solicite reportar trimestralmente el estado de convenios y la relación de los proyectos que los utilicen."/>
    <s v="Debilidad en articulación y coordinación en la gestión del proceso entre las áreas (SGDU - SGI)"/>
    <x v="2"/>
    <n v="100"/>
    <x v="0"/>
    <s v="Wilson Guillermo Herrera Reyes - pwherrer1"/>
    <x v="3"/>
    <s v="Edgar Francisco Uribe Ramos - peuriber1"/>
    <s v="Claudia Ximena Moya Hederich - ccmoyahe1"/>
    <d v="2016-12-23T00:00:00"/>
    <x v="33"/>
    <x v="0"/>
  </r>
  <r>
    <s v="Accion_753"/>
    <s v="Generar Memorando por parte de la SGI a cada Dirección Técnica a la cual se haya asignado supervisión de convenios con terceros donde se solicite reportar trimestralmente el estado de los mismos."/>
    <s v="Debilidad en articulación y coordinación en la gestión del proceso entre las áreas (SGDU - SGI)"/>
    <x v="2"/>
    <n v="100"/>
    <x v="0"/>
    <s v="Wilson Guillermo Herrera Reyes - pwherrer1"/>
    <x v="3"/>
    <s v="Edgar Francisco Uribe Ramos - peuriber1"/>
    <s v="Claudia Ximena Moya Hederich - ccmoyahe1"/>
    <d v="2016-12-23T00:00:00"/>
    <x v="33"/>
    <x v="0"/>
  </r>
  <r>
    <s v="Accion_754"/>
    <s v="Generar reporte trimestral consolidado de la SGI, donde se informe la ejecución de los convenios interadministrativos con ESP y TIC, y enviarlo a SGDU."/>
    <s v="Debilidad en articulación y coordinación en la gestión del proceso entre las áreas (SGDU - SGI)"/>
    <x v="2"/>
    <n v="100"/>
    <x v="0"/>
    <s v="Wilson Guillermo Herrera Reyes - pwherrer1"/>
    <x v="3"/>
    <s v="Edgar Francisco Uribe Ramos - peuriber1"/>
    <s v="Claudia Ximena Moya Hederich - ccmoyahe1"/>
    <d v="2017-04-30T00:00:00"/>
    <x v="34"/>
    <x v="0"/>
  </r>
  <r>
    <s v="Accion_755"/>
    <s v="Generar reporte trimestral consolidado de la SGI, donde se informe la ejecución de los convenios con terceros y enviarlo a SGDU."/>
    <s v="Debilidad en articulación y coordinación en la gestión del proceso entre las áreas (SGDU - SGI)"/>
    <x v="2"/>
    <n v="100"/>
    <x v="0"/>
    <s v="Wilson Guillermo Herrera Reyes - pwherrer1"/>
    <x v="3"/>
    <s v="Edgar Francisco Uribe Ramos - peuriber1"/>
    <s v="Claudia Ximena Moya Hederich - ccmoyahe1"/>
    <d v="2017-04-30T00:00:00"/>
    <x v="34"/>
    <x v="0"/>
  </r>
  <r>
    <s v="Accion_756"/>
    <s v="Realizar capacitaciones y socialización de los procedimientos, instructivos y formatos dispuestos para la entrega del informe trimestral consolidado."/>
    <s v="Debilidad en articulación y coordinación en la gestión del proceso entre las áreas (SGDU - SGI)"/>
    <x v="2"/>
    <n v="100"/>
    <x v="0"/>
    <s v="Wilson Guillermo Herrera Reyes - pwherrer1"/>
    <x v="3"/>
    <s v="Edgar Francisco Uribe Ramos - peuriber1"/>
    <s v="Claudia Ximena Moya Hederich - ccmoyahe1"/>
    <d v="2016-12-23T00:00:00"/>
    <x v="6"/>
    <x v="0"/>
  </r>
  <r>
    <s v="Accion_757"/>
    <s v="Oficializar a la OAP, el cronograma de estado y avance de los estudios previos de convenios con terceros, en virtud de cargas urbanísticas."/>
    <s v="No se realizaron acciones correctivas y/o correcciones ante resultados bajos en indicador Estudios Previos con Terceros"/>
    <x v="2"/>
    <n v="100"/>
    <x v="0"/>
    <s v="Wilson Guillermo Herrera Reyes - pwherrer1"/>
    <x v="19"/>
    <s v="Rafael Eduardo Abuchaibe Lopez - prabucha1"/>
    <s v="Blanca Nubia Penuela Roa - cbpenuel1"/>
    <d v="2016-12-23T00:00:00"/>
    <x v="6"/>
    <x v="0"/>
  </r>
  <r>
    <s v="Accion_758"/>
    <s v="Presentar acción correctiva en el reporte de indicadores de gestión del mes de diciembre de 2016, el cual es presentado dentro de los primeros diez (10) de Enero de 2017."/>
    <s v="No se realizaron acciones correctivas y/o correcciones ante resultados bajos en indicador Estudios Previos con Terceros"/>
    <x v="2"/>
    <n v="100"/>
    <x v="0"/>
    <s v="Wilson Guillermo Herrera Reyes - pwherrer1"/>
    <x v="19"/>
    <s v="Rafael Eduardo Abuchaibe Lopez - prabucha1"/>
    <s v="Blanca Nubia Penuela Roa - cbpenuel1"/>
    <d v="2016-12-23T00:00:00"/>
    <x v="6"/>
    <x v="0"/>
  </r>
  <r>
    <s v="Accion_759"/>
    <s v="Subir al aplicativo CHIE todos los avances tendientes a la liquidación del convenio 005 del 2001 y del procedimiento para el reporte de los recursos transferidos de TM al IDU convenio 020 del 2001"/>
    <s v="Incumplimiento Acciones de plan de mejoramiento Contraloría de Bogotá por parte de la SGI."/>
    <x v="1"/>
    <n v="100"/>
    <x v="0"/>
    <s v="Wilson Guillermo Herrera Reyes - pwherrer1"/>
    <x v="3"/>
    <s v="Edgar Francisco Uribe Ramos - peuriber1"/>
    <s v="Claudia Ximena Moya Hederich - ccmoyahe1"/>
    <d v="2017-01-10T00:00:00"/>
    <x v="35"/>
    <x v="0"/>
  </r>
  <r>
    <s v="Accion_760"/>
    <s v="Solicitar capacitación del aplicativo CHIE a Control Interno, para el personal que asume esta tarea para la SGI."/>
    <s v="Incumplimiento Acciones de plan de mejoramiento Contraloría de Bogotá por parte de la SGI."/>
    <x v="1"/>
    <n v="100"/>
    <x v="0"/>
    <s v="Wilson Guillermo Herrera Reyes - pwherrer1"/>
    <x v="3"/>
    <s v="Edgar Francisco Uribe Ramos - peuriber1"/>
    <s v="Claudia Ximena Moya Hederich - ccmoyahe1"/>
    <d v="2017-01-01T00:00:00"/>
    <x v="6"/>
    <x v="0"/>
  </r>
  <r>
    <s v="Accion_761"/>
    <s v="Realizar una reunión con el área de presupuesto, con el fin de definir el formulario que establezca de manera precisa la adecuada gestión y reporte de los recursos que Transmilenio transfiere al IDU de los proyectos soportados en el convenio 020 de 2001."/>
    <s v="Incumplimiento Acciones de plan de mejoramiento Contraloría de Bogotá por parte de la SGI."/>
    <x v="1"/>
    <n v="100"/>
    <x v="0"/>
    <s v="Wilson Guillermo Herrera Reyes - pwherrer1"/>
    <x v="3"/>
    <s v="Edgar Francisco Uribe Ramos - peuriber1"/>
    <s v="Claudia Ximena Moya Hederich - ccmoyahe1"/>
    <d v="2016-12-22T00:00:00"/>
    <x v="36"/>
    <x v="0"/>
  </r>
  <r>
    <s v="Accion_762"/>
    <s v="Desde la SGI enviar un oficio a Transmilenio S.A, solicitando agilizar la gestión para lograr la firma del acta de liquidación del convenio 005 del 2001."/>
    <s v="Incumplimiento Acciones de plan de mejoramiento Contraloría de Bogotá por parte de la SGI."/>
    <x v="1"/>
    <n v="100"/>
    <x v="0"/>
    <s v="Wilson Guillermo Herrera Reyes - pwherrer1"/>
    <x v="3"/>
    <s v="Edgar Francisco Uribe Ramos - peuriber1"/>
    <s v="Claudia Ximena Moya Hederich - ccmoyahe1"/>
    <d v="2016-12-22T00:00:00"/>
    <x v="36"/>
    <x v="0"/>
  </r>
  <r>
    <s v="Accion_763"/>
    <s v="Solicitar a la Subdirección General Jurídica, la inclusión de una obligación contractual en la minuta de los contratos de prestación de servicios personales; en donde se establezca la obligatoriedad para los supervisores de contratos misionales de transferir al Centro de Documentación, los productos documentales finales con concepto favorable; establecidos en los manuales, guías y proveimientos Institucionales."/>
    <s v="Incumplimiento a procedimiento y materialización de riego &quot;que el CD no cuente con la versión final de los documentos o que el existente se encuentre desactualizado&quot;"/>
    <x v="2"/>
    <n v="100"/>
    <x v="0"/>
    <s v="Nohra Lucia Forero Cespedes - cnforero2"/>
    <x v="10"/>
    <s v="Gloria Patricia Castano Echeverry - pgcastan1"/>
    <s v="Jhoan Estiven Matallana Torres - cjmatall1"/>
    <d v="2017-01-11T00:00:00"/>
    <x v="30"/>
    <x v="0"/>
  </r>
  <r>
    <s v="Accion_764"/>
    <s v="Incluir un punto de control en el procedimiento PR-GAF-063, frente al recibo de los productos documentales y su correspondiente reporte al área de archivo; para la trazabilidad e integridad de la información contractual."/>
    <s v="Incumplimiento a procedimiento y materialización de riego &quot;que el CD no cuente con la versión final de los documentos o que el existente se encuentre desactualizado&quot;"/>
    <x v="2"/>
    <n v="100"/>
    <x v="0"/>
    <s v="Nohra Lucia Forero Cespedes - cnforero2"/>
    <x v="10"/>
    <s v="Gloria Patricia Castano Echeverry - pgcastan1"/>
    <s v="Jhoan Estiven Matallana Torres - cjmatall1"/>
    <d v="2017-01-11T00:00:00"/>
    <x v="30"/>
    <x v="0"/>
  </r>
  <r>
    <s v="Accion_765"/>
    <s v="Realizar campañas de sensibilización sobre los deberes de los supervisores de contratos misionales, frente a los productos documentales finales."/>
    <s v="Incumplimiento a procedimiento y materialización de riego &quot;que el CD no cuente con la versión final de los documentos o que el existente se encuentre desactualizado&quot;"/>
    <x v="2"/>
    <n v="100"/>
    <x v="0"/>
    <s v="Nohra Lucia Forero Cespedes - cnforero2"/>
    <x v="10"/>
    <s v="Gloria Patricia Castano Echeverry - pgcastan1"/>
    <s v="Jhoan Estiven Matallana Torres - cjmatall1"/>
    <d v="2017-01-11T00:00:00"/>
    <x v="30"/>
    <x v="0"/>
  </r>
  <r>
    <s v="Accion_766"/>
    <s v="Implementar puntos de control en el procedimiento PR-GAF-090."/>
    <s v="Materialización del riesgo: Que se presente pérdida o deterioro de la información."/>
    <x v="2"/>
    <n v="100"/>
    <x v="0"/>
    <s v="Nohra Lucia Forero Cespedes - cnforero2"/>
    <x v="10"/>
    <s v="Gloria Patricia Castano Echeverry - pgcastan1"/>
    <s v="Jhoan Estiven Matallana Torres - cjmatall1"/>
    <d v="2017-01-11T00:00:00"/>
    <x v="30"/>
    <x v="0"/>
  </r>
  <r>
    <s v="Accion_767"/>
    <s v="Establecer el procedimiento (instructivo) de reorganización de archivos, en caso de un accidente en la bodega del Contratista o durante el transporte de las cajas"/>
    <s v="Materialización del riesgo: Que se presente pérdida o deterioro de la información."/>
    <x v="2"/>
    <n v="100"/>
    <x v="0"/>
    <s v="Nohra Lucia Forero Cespedes - cnforero2"/>
    <x v="10"/>
    <s v="Gloria Patricia Castano Echeverry - pgcastan1"/>
    <s v="Jhoan Estiven Matallana Torres - cjmatall1"/>
    <d v="2017-01-11T00:00:00"/>
    <x v="30"/>
    <x v="0"/>
  </r>
  <r>
    <s v="Accion_794"/>
    <s v="Contar en la obra con el cronograma de obra actualizado acorde con las actividades que se estan ejecutando"/>
    <s v="Cronograma de obra desactualizado"/>
    <x v="1"/>
    <n v="100"/>
    <x v="0"/>
    <s v="Luis Fernando Leiva Sanchez - plleiva1"/>
    <x v="5"/>
    <s v="Cesar Augusto Reyes Riano - pcreyesr1"/>
    <s v="Jose Luis Florian Quiroga - cjfloria1"/>
    <d v="2017-01-01T00:00:00"/>
    <x v="37"/>
    <x v="0"/>
  </r>
  <r>
    <s v="Accion_795"/>
    <s v="Generar una guía de entregables en formato digital"/>
    <s v="Guía sin terminar ni socializar"/>
    <x v="1"/>
    <n v="100"/>
    <x v="0"/>
    <s v="Luz Marina Diaz Ramirez - cldiazra1"/>
    <x v="20"/>
    <s v="Joanny Camelo Yepez - pjcamelo1"/>
    <s v="Sandra Yazmin Espinosa Valbuena - csespino1"/>
    <d v="2016-12-21T00:00:00"/>
    <x v="7"/>
    <x v="0"/>
  </r>
  <r>
    <s v="Accion_796"/>
    <s v="Revisar y/o ajustar la matriz de riesgos de gestión del proceso de innovación y gestión del Conocimiento."/>
    <s v="Debilidad en riesgos"/>
    <x v="2"/>
    <n v="100"/>
    <x v="0"/>
    <s v="Nohra Lucia Forero Cespedes - cnforero2"/>
    <x v="20"/>
    <s v="Joanny Camelo Yepez - pjcamelo1"/>
    <s v="Sandra Yazmin Espinosa Valbuena - csespino1"/>
    <d v="2016-12-21T00:00:00"/>
    <x v="11"/>
    <x v="0"/>
  </r>
  <r>
    <s v="Accion_797"/>
    <s v="Capacitar a los funcionarios de la OAP en el desempeño del Rol Asesor de la gestión planeación."/>
    <s v="Tener en cuenta y/o dejar evidencia de las recomendaciones de control interno en informes de indicadores"/>
    <x v="2"/>
    <n v="100"/>
    <x v="0"/>
    <s v="Nohra Lucia Forero Cespedes - cnforero2"/>
    <x v="9"/>
    <s v="Isauro Cabrera Vega - picabrer1"/>
    <s v="Paula Juliana Serrano Serrano - cpserran1"/>
    <d v="2017-01-13T00:00:00"/>
    <x v="13"/>
    <x v="0"/>
  </r>
  <r>
    <s v="Accion_798"/>
    <s v="Capacitación a los funcionarios de la OAP en el desempeño del Rol Asesor de la gestión planeación."/>
    <s v="Tener en cuenta y/o dejar evidencia de las recomendaciones de control interno en informes de indicadores"/>
    <x v="2"/>
    <n v="100"/>
    <x v="0"/>
    <s v="Nohra Lucia Forero Cespedes - cnforero2"/>
    <x v="9"/>
    <s v="Isauro Cabrera Vega - picabrer1"/>
    <s v="Paula Juliana Serrano Serrano - cpserran1"/>
    <d v="2017-03-01T00:00:00"/>
    <x v="13"/>
    <x v="0"/>
  </r>
  <r>
    <s v="Accion_799"/>
    <s v="Actualizar la GU _PE_018 incluir Capítulo _ Buenas o mejores prácticas definidas y documentadas en el ejercicio del asesor OAP. De modo que exista una política integral documentada en la OAP sobre los métodos a utilizar y evidenciar la gestión de los asesores OAP ante las dependencias asignadas. En el entendido de buenas o mejores prácticas el conjunto coherente de acciones, actividades que han de realizarse en contextos similares rindan similares resultados."/>
    <s v="Tener en cuenta y/o dejar evidencia de las recomendaciones de control interno en informes de indicadores"/>
    <x v="2"/>
    <n v="100"/>
    <x v="0"/>
    <s v="Nohra Lucia Forero Cespedes - cnforero2"/>
    <x v="9"/>
    <s v="Isauro Cabrera Vega - picabrer1"/>
    <s v="Paula Juliana Serrano Serrano - cpserran1"/>
    <d v="2017-01-13T00:00:00"/>
    <x v="13"/>
    <x v="0"/>
  </r>
  <r>
    <s v="Accion_800"/>
    <s v="Cada asesor, facilitador o funcionario OAP a cargo de dependencias y procesos realizará el informe de gestión basado en indicadores de gestión, de modo que se realicen integralmente"/>
    <s v="Verificación datos, e info presentada en informe trimestral de la evalaución a la gestión"/>
    <x v="2"/>
    <n v="100"/>
    <x v="0"/>
    <s v="Nohra Lucia Forero Cespedes - cnforero2"/>
    <x v="9"/>
    <s v="Isauro Cabrera Vega - picabrer1"/>
    <s v="Paula Juliana Serrano Serrano - cpserran1"/>
    <d v="2017-04-30T00:00:00"/>
    <x v="38"/>
    <x v="0"/>
  </r>
  <r>
    <s v="Accion_801"/>
    <s v="Capacitación a los funcionarios de la OAP en el desempeño del Rol Asesor de la gestión planeación."/>
    <s v="Verificación datos, e info presentada en informe trimestral de la evalaución a la gestión"/>
    <x v="2"/>
    <n v="100"/>
    <x v="0"/>
    <s v="Nohra Lucia Forero Cespedes - cnforero2"/>
    <x v="9"/>
    <s v="Isauro Cabrera Vega - picabrer1"/>
    <s v="Paula Juliana Serrano Serrano - cpserran1"/>
    <d v="2017-03-01T00:00:00"/>
    <x v="13"/>
    <x v="0"/>
  </r>
  <r>
    <s v="Accion_802"/>
    <s v="Actualizar la GU _PE_018 incluir Capítulo _ Buenas o mejores prácticas definidas y documentadas en el ejercicio del asesor OAP. De modo que se evidencie la gestión de la OAP frente a análisis y/o recomendaciones sobre la pertinencia de los indicadores, la revisión de la formulación y las metas. En el entendido de buenas o mejores prácticas el conjunto coherente de acciones, actividades que han de realizarse en contextos similares rindan similares resultados."/>
    <s v="Medir adecuadamente la gestión de las dependecias"/>
    <x v="2"/>
    <n v="100"/>
    <x v="0"/>
    <s v="Nohra Lucia Forero Cespedes - cnforero2"/>
    <x v="9"/>
    <s v="Isauro Cabrera Vega - picabrer1"/>
    <s v="Paula Juliana Serrano Serrano - cpserran1"/>
    <d v="2017-07-01T00:00:00"/>
    <x v="13"/>
    <x v="0"/>
  </r>
  <r>
    <s v="Accion_803"/>
    <s v="Capacitar a los funcionarios de la OAP en el desempeño del Rol Asesor de la gestión planeación."/>
    <s v="Medir adecuadamente la gestión de las dependecias"/>
    <x v="2"/>
    <n v="100"/>
    <x v="0"/>
    <s v="Nohra Lucia Forero Cespedes - cnforero2"/>
    <x v="9"/>
    <s v="Isauro Cabrera Vega - picabrer1"/>
    <s v="Paula Juliana Serrano Serrano - cpserran1"/>
    <d v="2017-03-01T00:00:00"/>
    <x v="13"/>
    <x v="0"/>
  </r>
  <r>
    <s v="Accion_804"/>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s v="Asesorar en la revisión de la bateria de indicadores"/>
    <x v="2"/>
    <n v="100"/>
    <x v="0"/>
    <s v="Nohra Lucia Forero Cespedes - cnforero2"/>
    <x v="9"/>
    <s v="Isauro Cabrera Vega - picabrer1"/>
    <s v="Paula Juliana Serrano Serrano - cpserran1"/>
    <d v="2017-07-01T00:00:00"/>
    <x v="13"/>
    <x v="0"/>
  </r>
  <r>
    <s v="Accion_805"/>
    <s v="Solicitar a la OAP, la inclusión de vigencias futuras en los proyectos que se ejecutan en la DTC, con el fin de poder programar de acuerdo a la duración de los contratos."/>
    <s v="Los indicadores &quot;Ejecución Presupuestal Pasivos&quot; y &quot;Ejecución Presupuestal Reservas Presupuestales&quot;, presentan una ejecución inferior al 70% de su meta anual propuesta"/>
    <x v="1"/>
    <n v="100"/>
    <x v="0"/>
    <s v="Luis Fernando Leiva Sanchez - plleiva1"/>
    <x v="7"/>
    <s v="Cesar Augusto Reyes Riano - pcreyesr1"/>
    <s v="Habib Leonardo Mejia Rivera - chmejiar1"/>
    <d v="2017-02-14T00:00:00"/>
    <x v="39"/>
    <x v="0"/>
  </r>
  <r>
    <s v="Accion_806"/>
    <s v="Realizar la gestión para retirar de los recursos de Vigencia asignados a la DTC, los valores que no estén programados para ejecutar por el IDU, durante el año en curso o incluir desde la OAP vigencias futuras"/>
    <s v="El indicador &quot;Ejecución presupuestal Inversión de la vigencia&quot;, presenta una ejecución inferior al 70% de su meta anual propuesta."/>
    <x v="1"/>
    <n v="100"/>
    <x v="0"/>
    <s v="Luis Fernando Leiva Sanchez - plleiva1"/>
    <x v="7"/>
    <s v="Cesar Augusto Reyes Riano - pcreyesr1"/>
    <s v="Habib Leonardo Mejia Rivera - chmejiar1"/>
    <d v="2017-02-14T00:00:00"/>
    <x v="39"/>
    <x v="0"/>
  </r>
  <r>
    <s v="Accion_807"/>
    <s v="Realizar los cargues en el termino establecido por la OCI, para las acciones de los planes de mejoramiento internos y externos."/>
    <s v="Los indicadores &quot;Planes de Mejoramiento Internos y Planes de Mejoramiento externos&quot; presentan una ejecución inferior al 70% de su meta anual propuesta"/>
    <x v="1"/>
    <n v="100"/>
    <x v="0"/>
    <s v="Diego Fernando Aparicio Fuentes - pdaparic1"/>
    <x v="7"/>
    <s v="Cesar Augusto Reyes Riano - pcreyesr1"/>
    <s v="Habib Leonardo Mejia Rivera - chmejiar1"/>
    <d v="2017-02-14T00:00:00"/>
    <x v="13"/>
    <x v="0"/>
  </r>
  <r>
    <s v="Accion_808"/>
    <s v="Realizar la gestión para ejecutar mínimo el 90% de los recursos que se pueden liberar o girar en el año de los contratos que se encuentran vigentes en la DTC."/>
    <s v="Se evidencia que comparando la programación inicial de la DTC de la meta estratégica de los indicadores presupuestales de Pasivos, Reservas y Vigencia, no supera el 4% del valor inicial"/>
    <x v="2"/>
    <n v="100"/>
    <x v="0"/>
    <s v="Diego Fernando Aparicio Fuentes - pdaparic1"/>
    <x v="7"/>
    <s v="Cesar Augusto Reyes Riano - pcreyesr1"/>
    <s v="Habib Leonardo Mejia Rivera - chmejiar1"/>
    <d v="2017-02-14T00:00:00"/>
    <x v="13"/>
    <x v="0"/>
  </r>
  <r>
    <s v="Accion_809"/>
    <s v="Enviar previamente al enlace de la OAP con la DTC, la matriz respectiva para su verificación."/>
    <s v="Los indicadores la DTC reporta cifras que no coinciden con las reportadas por las Áreas del Instituto encargadas de registrar y llevar el control de ítems"/>
    <x v="2"/>
    <n v="100"/>
    <x v="0"/>
    <s v="Diego Fernando Aparicio Fuentes - pdaparic1"/>
    <x v="7"/>
    <s v="Cesar Augusto Reyes Riano - pcreyesr1"/>
    <s v="Habib Leonardo Mejia Rivera - chmejiar1"/>
    <d v="2017-02-14T00:00:00"/>
    <x v="40"/>
    <x v="0"/>
  </r>
  <r>
    <s v="Accion_810"/>
    <s v="Obtener una satisfacción en la prestación del servicio superior al 90%"/>
    <s v="indicador STRT385 – Satisfacción con la calidad del servicio de soporte"/>
    <x v="2"/>
    <n v="100"/>
    <x v="0"/>
    <s v="Adriana Mabel Nino Acosta - paninoac1"/>
    <x v="2"/>
    <s v="Leydy Yohana Pineda Afanador - plpineda2"/>
    <s v="Hector Andres Mafla Trujillo - phmaflat1"/>
    <d v="2017-02-02T00:00:00"/>
    <x v="13"/>
    <x v="0"/>
  </r>
  <r>
    <s v="Accion_811"/>
    <s v="En la formulación de los indicadores de la siguiente vigencia, identificar claramente las fuentes de información necesarias y los criterios de extracción de los datos necesarios para reportar adecuadamente los datos de la gestión a controlar."/>
    <s v="Indicador STRT608 – Estabilidad de los sistemas de información"/>
    <x v="1"/>
    <n v="100"/>
    <x v="0"/>
    <s v="Hector Pulido Moreno - phpulido1"/>
    <x v="2"/>
    <s v="Leydy Yohana Pineda Afanador - plpineda2"/>
    <s v="Hector Andres Mafla Trujillo - phmaflat1"/>
    <d v="2017-02-02T00:00:00"/>
    <x v="6"/>
    <x v="0"/>
  </r>
  <r>
    <s v="Accion_812"/>
    <s v="Formular indicadores sobre las actividades reales de los proyectos"/>
    <s v="Indicador STRT613 – Cumplimiento de actividades de promoción de los servicios y trámites electrónicos de la Entidad"/>
    <x v="1"/>
    <n v="100"/>
    <x v="0"/>
    <s v="Hector Pulido Moreno - phpulido1"/>
    <x v="2"/>
    <s v="Leydy Yohana Pineda Afanador - plpineda2"/>
    <s v="Hector Andres Mafla Trujillo - phmaflat1"/>
    <d v="2017-02-02T00:00:00"/>
    <x v="41"/>
    <x v="0"/>
  </r>
  <r>
    <s v="Accion_813"/>
    <s v="Contratar un Administrador de base de datos (DBA) especializado."/>
    <s v="Indicador STRT611 – “Modernización de la plataforma de base de datos (MS)"/>
    <x v="1"/>
    <n v="100"/>
    <x v="0"/>
    <s v="Hector Pulido Moreno - phpulido1"/>
    <x v="2"/>
    <s v="Leydy Yohana Pineda Afanador - plpineda2"/>
    <s v="Hector Andres Mafla Trujillo - phmaflat1"/>
    <d v="2017-03-01T00:00:00"/>
    <x v="7"/>
    <x v="0"/>
  </r>
  <r>
    <s v="Accion_814"/>
    <s v="1. Remitir a la Subdirección Técnica de Presupuesto y Contabilidad una comunicación en la que se indique la información correcta de la operación realizada el 23 de noviembre de 2016, por valor de $862,014,789 con el Banco Sudameris, para que se tomen las acciones correctivas necesarias para su registro contable. 2. Establecer un punto de control adicional a fin de verificar la información registrada en el cuadro control de las inversiones que maneja la Subdirección Técnica de Tesoreria y Recaudo."/>
    <s v="Diferencia en tasa pactada STTR y registro en STPC"/>
    <x v="1"/>
    <n v="100"/>
    <x v="0"/>
    <s v="Consuelo Mercedes Russi Suarez - ccrussis1"/>
    <x v="21"/>
    <s v="Guiovanni Cubides Moreno - pgcubide1"/>
    <s v="Sandra Maria Moreno Sanchez - psmoreno1"/>
    <d v="2017-03-31T00:00:00"/>
    <x v="13"/>
    <x v="0"/>
  </r>
  <r>
    <s v="Accion_815"/>
    <s v="Realizar un estudio de mercado sobre aplicaciones o software disponibles para la grabación de llamadas y recomendar las acciones pertinentes con base en el resultado del informe."/>
    <s v="Diferencia en tasa pactada STTR y registro en STPC"/>
    <x v="1"/>
    <n v="100"/>
    <x v="0"/>
    <s v="Consuelo Mercedes Russi Suarez - ccrussis1"/>
    <x v="2"/>
    <s v="Leydy Yohana Pineda Afanador - plpineda2"/>
    <s v="Marco Fidel Guerrero Parada - pmguerre1"/>
    <d v="2017-03-31T00:00:00"/>
    <x v="13"/>
    <x v="0"/>
  </r>
  <r>
    <s v="Accion_816"/>
    <s v="Socializar la información recolectada en campo en las etapas Exante y durante de los proyectos en los comités integrales de los mismos."/>
    <s v="Socialización de encuestas"/>
    <x v="1"/>
    <n v="100"/>
    <x v="0"/>
    <s v="Erika Maria Stipanovic Venegas - pestipan1"/>
    <x v="8"/>
    <s v="Lucy Molano Rodriguez - plmolano1"/>
    <s v="Luisa Fernanda Aguilar Peña - plaguila2"/>
    <d v="2017-05-01T00:00:00"/>
    <x v="13"/>
    <x v="0"/>
  </r>
  <r>
    <s v="Accion_817"/>
    <s v="Mesa de trabajo con la oficina asesora de comunicaciones"/>
    <s v="Socialización de encuestas"/>
    <x v="1"/>
    <n v="100"/>
    <x v="0"/>
    <s v="Erika Maria Stipanovic Venegas - pestipan1"/>
    <x v="8"/>
    <s v="Lucy Molano Rodriguez - plmolano1"/>
    <s v="Luisa Fernanda Aguilar Peña - plaguila2"/>
    <d v="2017-04-15T00:00:00"/>
    <x v="5"/>
    <x v="0"/>
  </r>
  <r>
    <s v="Accion_818"/>
    <s v="1. Ajustar en el portal web de la entidad, en el servicio en línea en el portal de valorización, para la generación y/o actualización del certificado de estado de cuenta y el Sistema ünico de Información de Trámites-SUIT, con el fin de dar cumplimiento al Decreto Ley 019 de 2015."/>
    <s v="Solicitud de Documento para solicitud de Estado de Cuenta"/>
    <x v="1"/>
    <n v="100"/>
    <x v="0"/>
    <s v="Erika Maria Stipanovic Venegas - pestipan1"/>
    <x v="22"/>
    <s v="Hernando Arenas Castro - pharenas1"/>
    <s v="Svetlana Jimenez Pulido - csjimene1"/>
    <d v="2017-04-01T00:00:00"/>
    <x v="11"/>
    <x v="0"/>
  </r>
  <r>
    <s v="Accion_819"/>
    <s v="Alinear todos las canales de comunicación, con la misma información sobre la solicitud del certificado de estado de cuenta para trámite notarial"/>
    <s v="Solicitud de Documento para solicitud de Estado de Cuenta"/>
    <x v="1"/>
    <n v="100"/>
    <x v="0"/>
    <s v="Erika Maria Stipanovic Venegas - pestipan1"/>
    <x v="22"/>
    <s v="Hernando Arenas Castro - pharenas1"/>
    <s v="Svetlana Jimenez Pulido - csjimene1"/>
    <d v="2017-04-01T00:00:00"/>
    <x v="11"/>
    <x v="0"/>
  </r>
  <r>
    <s v="Accion_821"/>
    <s v="STRF solicitará a STRT inspección técnica sobre los activos tecnológicos existentes en almacén. Sobre la respuesta de STRT se clasificarán los activos en una bodega específica en el Sistema de Información STONE."/>
    <s v="Conciliación información TIC STONE - ARANDA"/>
    <x v="2"/>
    <n v="100"/>
    <x v="0"/>
    <s v="Adriana Mabel Nino Acosta - paninoac1"/>
    <x v="2"/>
    <s v="Leydy Yohana Pineda Afanador - plpineda2"/>
    <s v="Hector Andres Mafla Trujillo - phmaflat1"/>
    <d v="2017-07-01T00:00:00"/>
    <x v="34"/>
    <x v="0"/>
  </r>
  <r>
    <s v="Accion_822"/>
    <s v="Desarrollar un módulo de software dentro del sistema de información CHIE que permita generar cruces de información entre Stone y Aranda"/>
    <s v="Conciliación información TIC STONE - ARANDA"/>
    <x v="4"/>
    <n v="50"/>
    <x v="0"/>
    <s v="Adriana Mabel Nino Acosta - paninoac1"/>
    <x v="2"/>
    <s v="Leydy Yohana Pineda Afanador - plpineda2"/>
    <s v="Hector Andres Mafla Trujillo - phmaflat1"/>
    <d v="2017-08-01T00:00:00"/>
    <x v="42"/>
    <x v="0"/>
  </r>
  <r>
    <s v="Accion_823"/>
    <s v="Realizar conciliaciones entre Aranda y Stone con relación al inventario de activos tecnológicos"/>
    <s v="Conciliación información TIC STONE - ARANDA"/>
    <x v="2"/>
    <n v="100"/>
    <x v="0"/>
    <s v="Adriana Mabel Nino Acosta - paninoac1"/>
    <x v="2"/>
    <s v="Leydy Yohana Pineda Afanador - plpineda2"/>
    <s v="Hector Andres Mafla Trujillo - phmaflat1"/>
    <d v="2017-04-30T00:00:00"/>
    <x v="13"/>
    <x v="0"/>
  </r>
  <r>
    <s v="Accion_824"/>
    <s v="La solicitud de ingreso de los activos de tecnología al almacén, las realizará el responsable del control de inventarios tecnológicos de la STRT"/>
    <s v="Conciliación información TIC STONE - ARANDA"/>
    <x v="2"/>
    <n v="100"/>
    <x v="0"/>
    <s v="Adriana Mabel Nino Acosta - paninoac1"/>
    <x v="2"/>
    <s v="Leydy Yohana Pineda Afanador - plpineda2"/>
    <s v="Jose Javier Munoz Castillo - cjmunozc1"/>
    <d v="2017-05-01T00:00:00"/>
    <x v="13"/>
    <x v="0"/>
  </r>
  <r>
    <s v="Accion_825"/>
    <s v="Solicitar a la DTDP la elaboración de un plan de mejoramiento por esta acción"/>
    <s v="ENTREGA POR PARTE DE LA DTDP DE PREDIOS REQUERIDOS"/>
    <x v="1"/>
    <n v="100"/>
    <x v="0"/>
    <s v="Fabio Luis Ayala Rodriguez - pfayalar1"/>
    <x v="23"/>
    <s v="Hugo Alejandro Morales Montana - phmorale1"/>
    <s v="Sandra Vivian Salazar Rodriguez - cssalaza1"/>
    <d v="2017-05-08T00:00:00"/>
    <x v="43"/>
    <x v="0"/>
  </r>
  <r>
    <s v="Accion_826"/>
    <s v="Enviar a la DTGC, la solicitud de realizar las modificaciones contractuales necesarias, a fin de poder generar la Cesión de la firma INGENIEROS CONSTRUCTORES S.A.S (ICEIN) del contrato IDU-1630-2015."/>
    <s v="INHABILIDAD SOBREVIVIENTE FIRMA ICEIN"/>
    <x v="1"/>
    <n v="100"/>
    <x v="0"/>
    <s v="Fabio Luis Ayala Rodriguez - pfayalar1"/>
    <x v="23"/>
    <s v="Hugo Alejandro Morales Montana - phmorale1"/>
    <s v="Sandra Vivian Salazar Rodriguez - cssalaza1"/>
    <d v="2017-05-08T00:00:00"/>
    <x v="44"/>
    <x v="0"/>
  </r>
  <r>
    <s v="Accion_827"/>
    <s v="Devolver los informes no aprobados a la Interventoría para que complemente la información correspondiente"/>
    <s v="AVANCES FÍSICOS INFORMES SEMANALES"/>
    <x v="1"/>
    <n v="100"/>
    <x v="0"/>
    <s v="Fabio Luis Ayala Rodriguez - pfayalar1"/>
    <x v="23"/>
    <s v="Hugo Alejandro Morales Montana - phmorale1"/>
    <s v="Sandra Vivian Salazar Rodriguez - cssalaza1"/>
    <d v="2017-05-08T00:00:00"/>
    <x v="43"/>
    <x v="0"/>
  </r>
  <r>
    <s v="Accion_828"/>
    <s v="Capacitar al Interventor para que elaboren un programa detallado de trabajo, con todas las entradas y salidas que permitan realizar un mejor seguimiento a los trabajos ejecutados"/>
    <s v="PROGRAMA DE TRABAJO DETALLADO"/>
    <x v="0"/>
    <m/>
    <x v="0"/>
    <s v="Fabio Luis Ayala Rodriguez - pfayalar1"/>
    <x v="23"/>
    <s v="Hugo Alejandro Morales Montana - phmorale1"/>
    <m/>
    <d v="2017-05-08T00:00:00"/>
    <x v="43"/>
    <x v="0"/>
  </r>
  <r>
    <s v="Accion_829"/>
    <s v="Solicitar al interventor el histograma de dedicaciones de los profesionales"/>
    <s v="PERSONAL DE OBRA MÍNIMO REQUERIDO"/>
    <x v="1"/>
    <n v="100"/>
    <x v="0"/>
    <s v="Fabio Luis Ayala Rodriguez - pfayalar1"/>
    <x v="23"/>
    <s v="Hugo Alejandro Morales Montana - phmorale1"/>
    <s v="Sandra Vivian Salazar Rodriguez - cssalaza1"/>
    <d v="2017-05-08T00:00:00"/>
    <x v="43"/>
    <x v="0"/>
  </r>
  <r>
    <s v="Accion_830"/>
    <s v="Dar a conocer la directriz a los coordinadores en el área"/>
    <s v="PERSONAL DE OBRA MÍNIMO REQUERIDO"/>
    <x v="1"/>
    <n v="100"/>
    <x v="0"/>
    <s v="Fabio Luis Ayala Rodriguez - pfayalar1"/>
    <x v="23"/>
    <s v="Hugo Alejandro Morales Montana - phmorale1"/>
    <s v="Sandra Vivian Salazar Rodriguez - cssalaza1"/>
    <d v="2017-05-08T00:00:00"/>
    <x v="43"/>
    <x v="0"/>
  </r>
  <r>
    <s v="Accion_831"/>
    <s v="Capacitar al Interventor para que elaboren un programa detallado de trabajo, con todas las entradas y salidas que permitan realizar un mejor seguimiento a los trabajos ejecutados"/>
    <s v="AVANCES FÍSICOS INFORMES SEMANALES"/>
    <x v="1"/>
    <n v="100"/>
    <x v="0"/>
    <s v="Fabio Luis Ayala Rodriguez - pfayalar1"/>
    <x v="23"/>
    <s v="Hugo Alejandro Morales Montana - phmorale1"/>
    <s v="Sandra Vivian Salazar Rodriguez - cssalaza1"/>
    <d v="2017-05-08T00:00:00"/>
    <x v="43"/>
    <x v="0"/>
  </r>
  <r>
    <s v="Accion_832"/>
    <s v="Exigir al interventor la implementación del programa detallado de trabajo de forma semanal."/>
    <s v="AVANCES FÍSICOS INFORMES SEMANALES"/>
    <x v="1"/>
    <n v="100"/>
    <x v="0"/>
    <s v="Fabio Luis Ayala Rodriguez - pfayalar1"/>
    <x v="23"/>
    <s v="Hugo Alejandro Morales Montana - phmorale1"/>
    <s v="Sandra Vivian Salazar Rodriguez - cssalaza1"/>
    <d v="2017-05-08T00:00:00"/>
    <x v="44"/>
    <x v="0"/>
  </r>
  <r>
    <s v="Accion_833"/>
    <s v="Preparar una presentación tipo sobre el SIG, en la cual se expliqué a los nuevos directivos la necesidad de hacer 2 revisiones por la dirección en el año. La presentación tipo será utilizada en los espacios de inducción a Directivos liderados por la STRH"/>
    <s v="Solo se realizó una Revisión por la Dirección"/>
    <x v="2"/>
    <n v="100"/>
    <x v="0"/>
    <s v="Nohra Lucia Forero Cespedes - cnforero2"/>
    <x v="9"/>
    <s v="Isauro Cabrera Vega - picabrer1"/>
    <s v="Paula Juliana Serrano Serrano - cpserran1"/>
    <d v="2017-05-02T00:00:00"/>
    <x v="28"/>
    <x v="0"/>
  </r>
  <r>
    <s v="Accion_834"/>
    <s v="Elaborar un tablero de control para el SIG que incluya indicadores asociados al desempeño de los subsistemas"/>
    <s v="Cumplimiento parcial de la NTD SIG 001:2011 en el numeral 8"/>
    <x v="2"/>
    <n v="100"/>
    <x v="0"/>
    <s v="Nohra Lucia Forero Cespedes - cnforero2"/>
    <x v="9"/>
    <s v="Isauro Cabrera Vega - picabrer1"/>
    <s v="Paula Juliana Serrano Serrano - cpserran1"/>
    <d v="2017-05-02T00:00:00"/>
    <x v="28"/>
    <x v="0"/>
  </r>
  <r>
    <s v="Accion_835"/>
    <s v="Ajustar la guía de documentación del SIG para aclarar las pautas de revisión y aprobación y el campo de acción de los líderes de proceso y líderes operativos"/>
    <s v="Incumpliendo de la guía GU-AC-01 en el numeral 7,2 &quot;Validación, Revisión y Aprobación&quot;"/>
    <x v="2"/>
    <n v="100"/>
    <x v="0"/>
    <s v="Nohra Lucia Forero Cespedes - cnforero2"/>
    <x v="9"/>
    <s v="Isauro Cabrera Vega - picabrer1"/>
    <s v="Paula Juliana Serrano Serrano - cpserran1"/>
    <d v="2017-05-02T00:00:00"/>
    <x v="28"/>
    <x v="0"/>
  </r>
  <r>
    <s v="Accion_836"/>
    <s v="Efectuar socialización de la Guía “alcance de los entregables de pre-factibilidad y factibilidad” en el numeral 7."/>
    <s v="Información incompleta"/>
    <x v="1"/>
    <n v="100"/>
    <x v="0"/>
    <s v="Wilson Guillermo Herrera Reyes - pwherrer1"/>
    <x v="1"/>
    <s v="Jorge Mauricio Reyes Velandia - pjreyesv1"/>
    <s v="Gloria Yaneth Arevalo - pgareval1"/>
    <d v="2017-03-23T00:00:00"/>
    <x v="45"/>
    <x v="0"/>
  </r>
  <r>
    <s v="Accion_837"/>
    <s v="Actualizar la Guía Participación del IDU en la formulación y seguimiento al plan de Desarrollo con código GU-EP-13, de acuerdo a la normatividad vigente y al desarrollo operativo del Instituto."/>
    <s v="Documentación desactualizada"/>
    <x v="4"/>
    <n v="50"/>
    <x v="0"/>
    <s v="Wilson Guillermo Herrera Reyes - pwherrer1"/>
    <x v="19"/>
    <s v="Rafael Eduardo Abuchaibe Lopez - prabucha1"/>
    <s v="Blanca Nubia Penuela Roa - cbpenuel1"/>
    <d v="2017-03-23T00:00:00"/>
    <x v="46"/>
    <x v="0"/>
  </r>
  <r>
    <s v="Accion_838"/>
    <s v="Establecer la metodología en la Guía Participación del IDU en la formulación y seguimiento al plan de Desarrollo para alimentar el Banco de Proyectos del IDU y su actualización permanente."/>
    <s v="Sin Banco de proyectos centralizado"/>
    <x v="4"/>
    <n v="50"/>
    <x v="0"/>
    <s v="Wilson Guillermo Herrera Reyes - pwherrer1"/>
    <x v="19"/>
    <s v="Rafael Eduardo Abuchaibe Lopez - prabucha1"/>
    <s v="Blanca Nubia Penuela Roa - cbpenuel1"/>
    <d v="2017-03-23T00:00:00"/>
    <x v="46"/>
    <x v="0"/>
  </r>
  <r>
    <s v="Accion_839"/>
    <s v="Identificar y establecer los controles en la Matriz de Riesgo vegencia 2017 para los riesgos asociados al proceso de Factibilidad de Proyectos., que permitan mitigar su materialización."/>
    <s v="Materialización de Riesgos"/>
    <x v="2"/>
    <n v="100"/>
    <x v="0"/>
    <s v="Wilson Guillermo Herrera Reyes - pwherrer1"/>
    <x v="1"/>
    <s v="Jorge Mauricio Reyes Velandia - pjreyesv1"/>
    <s v="Gloria Yaneth Arevalo - pgareval1"/>
    <d v="2017-03-23T00:00:00"/>
    <x v="45"/>
    <x v="0"/>
  </r>
  <r>
    <s v="Accion_840"/>
    <s v="Actualizar el Procedimiento PR-EP-088&quot; Formulación, evaluación y seguimiento de proyectos&quot;, en relación con los productos destino de los análisis de ideas, perfiles y prefactibilidades."/>
    <s v="Procedimiento con error en Flujograma"/>
    <x v="0"/>
    <n v="0"/>
    <x v="0"/>
    <s v="Wilson Guillermo Herrera Reyes - pwherrer1"/>
    <x v="1"/>
    <s v="Jorge Mauricio Reyes Velandia - pjreyesv1"/>
    <s v="Gloria Yaneth Arevalo - pgareval1"/>
    <d v="2017-03-23T00:00:00"/>
    <x v="46"/>
    <x v="0"/>
  </r>
  <r>
    <s v="Accion_841"/>
    <s v="Remitir comunicación a las entidades financieras actualizando datos de dirección de correspondencia, direcciones electrónicas y funcionarios responsables y verificar la actualización de dicha información en los extractos"/>
    <s v="Direcciones de Correo electrónico y firmas registradas desactualizadas"/>
    <x v="2"/>
    <n v="100"/>
    <x v="0"/>
    <s v="Nohra Lucia Forero Cespedes - cnforero2"/>
    <x v="21"/>
    <s v="Guiovanni Cubides Moreno - pgcubide1"/>
    <s v="Sandra Maria Moreno Sanchez - psmoreno1"/>
    <d v="2017-05-01T00:00:00"/>
    <x v="11"/>
    <x v="0"/>
  </r>
  <r>
    <s v="Accion_842"/>
    <s v="Capacitar a los funcionarios en el procedimiento de conciliaciones bancarias"/>
    <s v="Errores en fechas, información incompleta y falta de anexos"/>
    <x v="2"/>
    <n v="100"/>
    <x v="0"/>
    <s v="Nohra Lucia Forero Cespedes - cnforero2"/>
    <x v="21"/>
    <s v="Guiovanni Cubides Moreno - pgcubide1"/>
    <s v="Sandra Maria Moreno Sanchez - psmoreno1"/>
    <d v="2017-04-01T00:00:00"/>
    <x v="13"/>
    <x v="0"/>
  </r>
  <r>
    <s v="Accion_843"/>
    <s v="Remitir mensualmente a las entidades financieras con las que se tengan partidas no conciliadas en el mes anterior, comunicación solicitando allegar la información requerida."/>
    <s v="Partidas conciliatorias con vigencia superior a 60 días"/>
    <x v="2"/>
    <n v="100"/>
    <x v="0"/>
    <s v="Nohra Lucia Forero Cespedes - cnforero2"/>
    <x v="21"/>
    <s v="Guiovanni Cubides Moreno - pgcubide1"/>
    <s v="Sandra Maria Moreno Sanchez - psmoreno1"/>
    <d v="2017-04-01T00:00:00"/>
    <x v="13"/>
    <x v="0"/>
  </r>
  <r>
    <s v="Accion_844"/>
    <s v="Actualizar la información registrada en el Sistema de Información Contractual SIAC de los convenios o contratos con las entidades financieras supervisados por la STTR."/>
    <s v="No actualización de supervisores de contratos en SIAC"/>
    <x v="2"/>
    <n v="100"/>
    <x v="0"/>
    <s v="Nohra Lucia Forero Cespedes - cnforero2"/>
    <x v="21"/>
    <s v="Guiovanni Cubides Moreno - pgcubide1"/>
    <s v="Sandra Maria Moreno Sanchez - psmoreno1"/>
    <d v="2017-04-01T00:00:00"/>
    <x v="2"/>
    <x v="0"/>
  </r>
  <r>
    <s v="Accion_845"/>
    <s v="Solicitar a la Secretaría Distrital de Hacienda informar si el Banco Colpatria salió del listado de entidades autorizadas y de ser así, la fecha de tal exclusión."/>
    <s v="Falta de actualización"/>
    <x v="1"/>
    <n v="100"/>
    <x v="0"/>
    <s v="Nohra Lucia Forero Cespedes - cnforero2"/>
    <x v="21"/>
    <s v="Guiovanni Cubides Moreno - pgcubide1"/>
    <s v="Sandra Maria Moreno Sanchez - psmoreno1"/>
    <d v="2017-04-01T00:00:00"/>
    <x v="2"/>
    <x v="0"/>
  </r>
  <r>
    <s v="Accion_846"/>
    <s v="Realizar una mesa de trabajo con la STRT para determinar la solución integral a los inconvenientes presentados con los aplicativos SIAC y STONE en la generación de CDP y CRP y proponer cronograma."/>
    <s v="Error &quot;el Año 1899&quot;"/>
    <x v="2"/>
    <n v="100"/>
    <x v="0"/>
    <s v="Nohra Lucia Forero Cespedes - cnforero2"/>
    <x v="17"/>
    <s v="Vladimiro Alberto Estrada Moncayo - pvestrad1"/>
    <s v="Claudia Amparo Montes Carranza - ccmontes1"/>
    <d v="2017-04-01T00:00:00"/>
    <x v="2"/>
    <x v="0"/>
  </r>
  <r>
    <s v="Accion_847"/>
    <s v="Realizar una mesa de trabajo con la Subdirección Técnica de Recursos Tecnológicos a efectos de definir cronogramas para atender las solicitudes registradas."/>
    <s v="Caso ARANDA sin finalizar"/>
    <x v="2"/>
    <n v="100"/>
    <x v="0"/>
    <s v="Nohra Lucia Forero Cespedes - cnforero2"/>
    <x v="17"/>
    <s v="Vladimiro Alberto Estrada Moncayo - pvestrad1"/>
    <s v="Claudia Amparo Montes Carranza - ccmontes1"/>
    <d v="2017-04-01T00:00:00"/>
    <x v="2"/>
    <x v="0"/>
  </r>
  <r>
    <s v="Accion_848"/>
    <s v="Evaluar la formalización o eliminación de los documentos lista de chequeo y cuadro de distribución de impuestos utilizados por la STTR."/>
    <s v="Se observa modificación y uso inadecuado de los formatos utilizados"/>
    <x v="2"/>
    <n v="100"/>
    <x v="0"/>
    <s v="Nohra Lucia Forero Cespedes - cnforero2"/>
    <x v="21"/>
    <s v="Guiovanni Cubides Moreno - pgcubide1"/>
    <s v="Sandra Maria Moreno Sanchez - psmoreno1"/>
    <d v="2017-04-01T00:00:00"/>
    <x v="13"/>
    <x v="0"/>
  </r>
  <r>
    <s v="Accion_849"/>
    <s v="Remitir un informe mensual a los ordenadores de gasto indicando las causas de las devoluciones y los tiempos empleados por parte de cada uno de los actores del proceso, solicitando mejoras en la gestión."/>
    <s v="Ordenes de pago no pagadas dentro del tiempo"/>
    <x v="2"/>
    <n v="100"/>
    <x v="0"/>
    <s v="Nohra Lucia Forero Cespedes - cnforero2"/>
    <x v="21"/>
    <s v="Guiovanni Cubides Moreno - pgcubide1"/>
    <s v="Sandra Maria Moreno Sanchez - psmoreno1"/>
    <d v="2017-04-01T00:00:00"/>
    <x v="13"/>
    <x v="0"/>
  </r>
  <r>
    <s v="Accion_850"/>
    <s v="Crear el expediente en el Sistema de Gestión Documental denominado &quot;Conciliaciones&quot; para cada vigencia."/>
    <s v="No existe uniformidad en la asignación de expedientes"/>
    <x v="2"/>
    <n v="100"/>
    <x v="0"/>
    <s v="Nohra Lucia Forero Cespedes - cnforero2"/>
    <x v="17"/>
    <s v="Vladimiro Alberto Estrada Moncayo - pvestrad1"/>
    <s v="Claudia Amparo Montes Carranza - ccmontes1"/>
    <d v="2017-04-01T00:00:00"/>
    <x v="16"/>
    <x v="0"/>
  </r>
  <r>
    <s v="Accion_851"/>
    <s v="Reclasificar en el expediente creado para la vigencia 2016, los documentos registrados en expedientes que no corresponden."/>
    <s v="No existe uniformidad en la asignación de expedientes"/>
    <x v="2"/>
    <n v="100"/>
    <x v="0"/>
    <s v="Nohra Lucia Forero Cespedes - cnforero2"/>
    <x v="17"/>
    <s v="Vladimiro Alberto Estrada Moncayo - pvestrad1"/>
    <s v="Claudia Amparo Montes Carranza - ccmontes1"/>
    <d v="2017-04-01T00:00:00"/>
    <x v="16"/>
    <x v="0"/>
  </r>
  <r>
    <s v="Accion_852"/>
    <s v="Oficiar al Banco Colpatria solicitándole confirmar la titularidad de la cuenta y según el resultado solicitar la cancelación de la cuenta."/>
    <s v="Saldo no registrado en la cuenta 111006"/>
    <x v="2"/>
    <n v="100"/>
    <x v="0"/>
    <s v="Nohra Lucia Forero Cespedes - cnforero2"/>
    <x v="21"/>
    <s v="Guiovanni Cubides Moreno - pgcubide1"/>
    <s v="Sandra Maria Moreno Sanchez - psmoreno1"/>
    <d v="2017-04-01T00:00:00"/>
    <x v="11"/>
    <x v="0"/>
  </r>
  <r>
    <s v="Accion_853"/>
    <s v="Evaluar conjuntamente entre la Subdirección de Tesorería y Recaudo y la Subdirección Técnica de Presupuesto y Contabilidad la necesidad de remitir a dicha área los extractos bancarios utilizados para las conciliaciones."/>
    <s v="A las conciliaciones bancarias mensuales no tienen adjuntos los extractos bancarios"/>
    <x v="2"/>
    <n v="100"/>
    <x v="0"/>
    <s v="Nohra Lucia Forero Cespedes - cnforero2"/>
    <x v="21"/>
    <s v="Guiovanni Cubides Moreno - pgcubide1"/>
    <s v="Sandra Maria Moreno Sanchez - psmoreno1"/>
    <d v="2017-04-01T00:00:00"/>
    <x v="16"/>
    <x v="0"/>
  </r>
  <r>
    <s v="Accion_854"/>
    <s v="1, Evaluar los tiempos necesarios para el desarrollo del proceso de conciliación bancaria."/>
    <s v="La conciliaciones bancarias se envían después de los 5 primeros días"/>
    <x v="2"/>
    <n v="100"/>
    <x v="0"/>
    <s v="Nohra Lucia Forero Cespedes - cnforero2"/>
    <x v="21"/>
    <s v="Guiovanni Cubides Moreno - pgcubide1"/>
    <s v="Sandra Maria Moreno Sanchez - psmoreno1"/>
    <d v="2017-04-01T00:00:00"/>
    <x v="2"/>
    <x v="0"/>
  </r>
  <r>
    <s v="Accion_855"/>
    <s v="2,Coordinar con la STPC la modificación de la Resolución 12069 de Abril 21 de 2014, para que se ajuste a los tiempos que requiere el proceso de conciliación bancaria."/>
    <s v="La conciliaciones bancarias se envían después de los 5 primeros días"/>
    <x v="2"/>
    <n v="100"/>
    <x v="0"/>
    <s v="Nohra Lucia Forero Cespedes - cnforero2"/>
    <x v="21"/>
    <s v="Guiovanni Cubides Moreno - pgcubide1"/>
    <s v="Sandra Maria Moreno Sanchez - psmoreno1"/>
    <d v="2017-04-01T00:00:00"/>
    <x v="34"/>
    <x v="0"/>
  </r>
  <r>
    <s v="Accion_856"/>
    <s v="Programar alertas automáticas anticipadas con el fin de hacer el seguimiento constante."/>
    <s v="PUBLICACIÓN DOCUMENTOS DE ADJUDICACION"/>
    <x v="1"/>
    <n v="100"/>
    <x v="0"/>
    <s v="Erika Maria Stipanovic Venegas - pestipan1"/>
    <x v="14"/>
    <s v="Ferney Baquero Figueredo - pfbaquer1"/>
    <s v="Sayda Yolanda Ochica Vargas - psochica1"/>
    <d v="2017-04-01T00:00:00"/>
    <x v="38"/>
    <x v="0"/>
  </r>
  <r>
    <s v="Accion_857"/>
    <s v="Generar una directriz desde la SGJ para recordar a las áreas ordenadoras el cumplimiento de los plazos máximos de publicación de los documentos en los portales de contratación."/>
    <s v="PUBLICACIÓN DOCUMENTOS DE ADJUDICACION"/>
    <x v="2"/>
    <n v="100"/>
    <x v="0"/>
    <s v="Erika Maria Stipanovic Venegas - pestipan1"/>
    <x v="14"/>
    <s v="Ferney Baquero Figueredo - pfbaquer1"/>
    <s v="Sayda Yolanda Ochica Vargas - psochica1"/>
    <d v="2017-04-10T00:00:00"/>
    <x v="38"/>
    <x v="0"/>
  </r>
  <r>
    <s v="Accion_858"/>
    <s v="Realizar sesiones de divulgación de los procedimientos y políticas internas de la dependencia, cuando se requiera ( modificación y/o actualización de procedimientos, ingreso de servidores públicos)"/>
    <s v="PUBLICACIÓN DOCUMENTOS DE ADJUDICACION"/>
    <x v="1"/>
    <n v="100"/>
    <x v="0"/>
    <s v="Erika Maria Stipanovic Venegas - pestipan1"/>
    <x v="14"/>
    <s v="Ferney Baquero Figueredo - pfbaquer1"/>
    <s v="Sayda Yolanda Ochica Vargas - psochica1"/>
    <d v="2017-05-08T00:00:00"/>
    <x v="13"/>
    <x v="0"/>
  </r>
  <r>
    <s v="Accion_859"/>
    <s v="Generar una directriz desde la SGJ para recordar a las áreas ordenadoras el cumplimiento de los plazos máximos de publicación de los documentos en los portales de contratación"/>
    <s v="INCONSISTENCIA REGISTROS CAV-SIAC-SECOP"/>
    <x v="2"/>
    <n v="100"/>
    <x v="0"/>
    <s v="Erika Maria Stipanovic Venegas - pestipan1"/>
    <x v="14"/>
    <s v="Ferney Baquero Figueredo - pfbaquer1"/>
    <s v="Sayda Yolanda Ochica Vargas - psochica1"/>
    <d v="2017-04-01T00:00:00"/>
    <x v="38"/>
    <x v="0"/>
  </r>
  <r>
    <s v="Accion_860"/>
    <s v="Programar alertas automáticas anticipadas con el fin de hacer el seguimiento constante"/>
    <s v="INCONSISTENCIA REGISTROS CAV-SIAC-SECOP"/>
    <x v="1"/>
    <n v="100"/>
    <x v="0"/>
    <s v="Erika Maria Stipanovic Venegas - pestipan1"/>
    <x v="14"/>
    <s v="Ferney Baquero Figueredo - pfbaquer1"/>
    <s v="Sayda Yolanda Ochica Vargas - psochica1"/>
    <d v="2017-04-10T00:00:00"/>
    <x v="38"/>
    <x v="0"/>
  </r>
  <r>
    <s v="Accion_861"/>
    <s v="Realizar jornadas de socialización a los funcionarios y contratistas de la DTGC de los términos establecidos para las publicaciones en los portales de contratación y los términos de aprobación de garantías como requisito de ejecución."/>
    <s v="PUBLICACIONES PRORTALES"/>
    <x v="4"/>
    <n v="60"/>
    <x v="0"/>
    <s v="Erika Maria Stipanovic Venegas - pestipan1"/>
    <x v="15"/>
    <s v="Sandra Liliana Roya Blanco - psroyabl1"/>
    <s v="Johana Paola Lamilla Sanchez - cjlamill1"/>
    <d v="2017-05-09T00:00:00"/>
    <x v="47"/>
    <x v="0"/>
  </r>
  <r>
    <s v="Accion_862"/>
    <s v="a1) Incluir en el modelo de pliegos de condiciones de Consultoría que la aprobación de las hojas de vida del personal clave evaluable se realiza durante el proceso de selección y que dicha aprobación será requisito para la suscripción del Acta de Inicio de los Contratos."/>
    <s v="Demora en el inicio del contrato y en los reinicios luego de las suspensiones lo que impactó negativamente el oportuno cumplimiento a las Acciones Populares."/>
    <x v="1"/>
    <n v="100"/>
    <x v="0"/>
    <s v="Luis Fernando Leiva Sanchez - plleiva1"/>
    <x v="1"/>
    <s v="Jorge Mauricio Reyes Velandia - pjreyesv1"/>
    <s v="Imelda Bernal Raquira - cibernal1"/>
    <d v="2017-05-15T00:00:00"/>
    <x v="38"/>
    <x v="0"/>
  </r>
  <r>
    <s v="Accion_863"/>
    <s v="a2) Enviar memorando de consulta legal a la DTGC consultando si es posible exigir a los contratistas del IDU que la representación legal principal y suplente sean ejercidas por una persona Natural diferente."/>
    <s v="Demora en el inicio del contrato y en los reinicios luego de las suspensiones lo que impactó negativamente el oportuno cumplimiento a las Acciones Populares."/>
    <x v="1"/>
    <n v="100"/>
    <x v="0"/>
    <s v="Luis Fernando Leiva Sanchez - plleiva1"/>
    <x v="1"/>
    <s v="Jorge Mauricio Reyes Velandia - pjreyesv1"/>
    <s v="Imelda Bernal Raquira - cibernal1"/>
    <d v="2017-05-15T00:00:00"/>
    <x v="27"/>
    <x v="0"/>
  </r>
  <r>
    <s v="Accion_864"/>
    <s v="b) Generar una directriz para cuando se evidencie durante la ejecución de los contratos de Consultoría que el objeto contractual no podrá cumplirse dentro del plazo de ejecución establecido contractualmente."/>
    <s v="Atrasos significativos para el cumplimiento del cronograma de trabajo, ante esta situación tanto la interventoría como la entidad, no realizó acciones efectivas y necesarias para realizar el plan de contingencia necesario, que permitiera evaluar el inicio"/>
    <x v="1"/>
    <n v="100"/>
    <x v="0"/>
    <s v="Luis Fernando Leiva Sanchez - plleiva1"/>
    <x v="1"/>
    <s v="Jorge Mauricio Reyes Velandia - pjreyesv1"/>
    <s v="Imelda Bernal Raquira - cibernal1"/>
    <d v="2017-05-15T00:00:00"/>
    <x v="38"/>
    <x v="0"/>
  </r>
  <r>
    <s v="Accion_865"/>
    <s v="Iniciar el procedimiento sancionatorio de aplicación de la Cláusula Penal Pecuniaria tanto al Consultor como al Interventor por el incumplimiento en la entrega de la totalidad de los productos debidamente aprobados por Interventoría y/o Entidades Distritales y Empresas de Servicios Públicos competentes, a la fecha de terminación del contrato."/>
    <s v="Incumplimiento en el objeto contractual dado que no se va a entregar la totalidad de los diseños contratados y/o por la terminación del plazo contractual sin que se haya entregado la totalidad de los productos."/>
    <x v="1"/>
    <n v="100"/>
    <x v="0"/>
    <s v="Luis Fernando Leiva Sanchez - plleiva1"/>
    <x v="1"/>
    <s v="Jorge Mauricio Reyes Velandia - pjreyesv1"/>
    <s v="Imelda Bernal Raquira - cibernal1"/>
    <d v="2017-05-15T00:00:00"/>
    <x v="48"/>
    <x v="0"/>
  </r>
  <r>
    <s v="Accion_866"/>
    <s v="Enviar memorando a DTGJ recomendando que se realice consulta con las diferentes áreas del Instituto sobre la existencia de proyectos alternos, bien sean del IDU o de otras Entidades Distritales, cuya ejecución permita dar cumplimiento total o parcial a las ordenes judiciales impartidas en los fallos de las acciones populares contra el Instituto, para que en caso de que existan este tipo de proyectos, los mismos sean presentados ante el juzgado como medida de mitigación o posible cumplimiento de las ordenes judiciales, antes de solicitar a las áreas ejecutoras del IDU el cumplimiento expreso de las mencionadas órdenes judiciales."/>
    <s v="Posible vulneración al principio de planeación y economía de la contratación estatal, al incluir dentro objeto del Contrato 1406 de 2013 el puente de la Avenida Circunvalar por calle 64, cuando el Colegio Nueva Granada contaba con Plan de Regularización M"/>
    <x v="1"/>
    <n v="100"/>
    <x v="0"/>
    <s v="Luis Fernando Leiva Sanchez - plleiva1"/>
    <x v="1"/>
    <s v="Jorge Mauricio Reyes Velandia - pjreyesv1"/>
    <s v="Imelda Bernal Raquira - cibernal1"/>
    <d v="2017-05-15T00:00:00"/>
    <x v="27"/>
    <x v="0"/>
  </r>
  <r>
    <s v="Accion_867"/>
    <s v="Enviar memorando de consulta legal a la DTGC indicando la situación presentada durante la ejecución del contrato IDU-1406-2013 y solicitando revisar la pertinencia legal de incluir dentro de los futuros pliegos de condiciones de consultoría, cláusulas que supediten al IDU a depender de un tercero para realizar la ejecución de sus contratos, e igualmente cláusulas que implícitamente impliquen acciones ilegales como la de sugerir a los consultores que atiendan observaciones de los productos en períodos de suspensión contractual."/>
    <s v="Se evidenció que la condición establecida en el pliego de condiciones para la suspensión supedita al Instituto a depender de un tercero externo e impone limitaciones para un posterior reinicio del contrato."/>
    <x v="1"/>
    <n v="100"/>
    <x v="0"/>
    <s v="Luis Fernando Leiva Sanchez - plleiva1"/>
    <x v="1"/>
    <s v="Jorge Mauricio Reyes Velandia - pjreyesv1"/>
    <s v="Imelda Bernal Raquira - cibernal1"/>
    <d v="2017-05-15T00:00:00"/>
    <x v="27"/>
    <x v="0"/>
  </r>
  <r>
    <s v="Accion_868"/>
    <s v="Modificar el modelo de pliego de condiciones de Consultoría en relación a la forma de pago, eliminando los pagos mensuales de consultoría y realizando únicamente pago conforme a entrega de productos, previa aprobación por parte de la Interventoría y/o de las Empresas de Servicios Públicos y Entidades Distritales competentes para el contrato, y el correspondiente recibo a satisfacción de los productos por parte del IDU. En dicha forma de pago se establecerá claramente el porcentaje de pago de los productos cuando requieren la aprobación de Interventoría y cuando adicionalmente requieren ser aprobados por Empresas de Servicios Públicos y/o Entidades Distritales."/>
    <s v="Solo se entregó como producto la Topografía, la cual fue radicado en el Instituto bajo el número 20175260086262 de febrero 09de 2017, quedaron pendientes los demás productos del contrato como consta en la mencionada Acta de terminación."/>
    <x v="1"/>
    <n v="100"/>
    <x v="0"/>
    <s v="Luis Fernando Leiva Sanchez - plleiva1"/>
    <x v="1"/>
    <s v="Jorge Mauricio Reyes Velandia - pjreyesv1"/>
    <s v="Imelda Bernal Raquira - cibernal1"/>
    <d v="2017-05-15T00:00:00"/>
    <x v="38"/>
    <x v="0"/>
  </r>
  <r>
    <s v="Accion_869"/>
    <s v="Reprogramar las tareas y definir los tiempos reales que se tomará cada una."/>
    <s v="Avances en la ejecución en los indicadores de gestión inferiores al 70%"/>
    <x v="1"/>
    <n v="100"/>
    <x v="0"/>
    <s v="Hector Pulido Moreno - phpulido1"/>
    <x v="2"/>
    <s v="Leydy Yohana Pineda Afanador - plpineda2"/>
    <s v="Hector Andres Mafla Trujillo - phmaflat1"/>
    <d v="2017-06-05T00:00:00"/>
    <x v="11"/>
    <x v="0"/>
  </r>
  <r>
    <s v="Accion_870"/>
    <s v="Ajustar los indicadores relacionados con la disponibilidad de los servicios de TI (5361, 5362, 53610, 53611 y 53612)"/>
    <s v="Acuerdo de Nivel de Servicios para servicios de TI"/>
    <x v="1"/>
    <n v="100"/>
    <x v="0"/>
    <s v="Hector Pulido Moreno - phpulido1"/>
    <x v="2"/>
    <s v="Leydy Yohana Pineda Afanador - plpineda2"/>
    <s v="Hector Andres Mafla Trujillo - phmaflat1"/>
    <d v="2017-06-05T00:00:00"/>
    <x v="49"/>
    <x v="0"/>
  </r>
  <r>
    <s v="Accion_871"/>
    <s v="Reformular el objetivo del indicador."/>
    <s v="La fórmula y el objetivo planteado para el indicador 5369 no se corresponden."/>
    <x v="1"/>
    <n v="100"/>
    <x v="0"/>
    <s v="Hector Pulido Moreno - phpulido1"/>
    <x v="2"/>
    <s v="Leydy Yohana Pineda Afanador - plpineda2"/>
    <s v="Hector Andres Mafla Trujillo - phmaflat1"/>
    <d v="2017-06-05T00:00:00"/>
    <x v="49"/>
    <x v="0"/>
  </r>
  <r>
    <s v="Accion_872"/>
    <s v="PRESENTAR INFORMES A QUE SE REFIERE EL ARTICULO 2.2.4.3.1.2.6 DEL DECRETO 1069 DE 2015"/>
    <s v="INFORMES -Comité de Defensa Judicial, Conciliación y Repetición"/>
    <x v="1"/>
    <n v="100"/>
    <x v="0"/>
    <s v="Erika Maria Stipanovic Venegas - pestipan1"/>
    <x v="24"/>
    <s v="Jose Fernando Suarez Venegas - pjsuarez3"/>
    <s v="Maria Diva Fuentes Meneses - pmfuente1"/>
    <d v="2017-07-31T00:00:00"/>
    <x v="34"/>
    <x v="0"/>
  </r>
  <r>
    <s v="Accion_873"/>
    <s v="PRESENTAR INFORME A QUE SE REFIERE EL ARTICULO 2.2.4.3.1.2.5 DEL DECRETO 1069 DE 2015"/>
    <s v="INFORMES -Comité de Defensa Judicial, Conciliación y Repetición"/>
    <x v="1"/>
    <n v="100"/>
    <x v="0"/>
    <s v="Erika Maria Stipanovic Venegas - pestipan1"/>
    <x v="24"/>
    <s v="Jose Fernando Suarez Venegas - pjsuarez3"/>
    <s v="Maria Diva Fuentes Meneses - pmfuente1"/>
    <d v="2017-07-31T00:00:00"/>
    <x v="34"/>
    <x v="0"/>
  </r>
  <r>
    <s v="Accion_874"/>
    <s v="Solicitud de anulación de los radicados que no se tramitaron."/>
    <s v="354 radicados asignados o generados con vigencia superior a 90 días, sin que se haya finalizado el trámite"/>
    <x v="1"/>
    <n v="100"/>
    <x v="0"/>
    <s v="Consuelo Mercedes Russi Suarez - ccrussis1"/>
    <x v="6"/>
    <s v="Carlos Francisco Ramirez Cardenas - pcramire1"/>
    <s v="Tatiana Vanessa Mahecha Valenzuela - ctmahech1"/>
    <d v="2017-06-07T00:00:00"/>
    <x v="0"/>
    <x v="0"/>
  </r>
  <r>
    <s v="Accion_875"/>
    <s v="Realizar el descargue de todos los radicados pendientes, siempre y cuando se haya surtido el trámite."/>
    <s v="820 radicados que figuran en las diferentes carpetas en estado &quot;enviado&quot; con vigencia superior a 90 días, sin que se haya finalizado el trámi"/>
    <x v="1"/>
    <n v="100"/>
    <x v="0"/>
    <s v="Consuelo Mercedes Russi Suarez - ccrussis1"/>
    <x v="6"/>
    <s v="Carlos Francisco Ramirez Cardenas - pcramire1"/>
    <s v="Tatiana Vanessa Mahecha Valenzuela - ctmahech1"/>
    <d v="2017-06-07T00:00:00"/>
    <x v="0"/>
    <x v="0"/>
  </r>
  <r>
    <s v="Accion_876"/>
    <s v="Solicitar al área de correspondencia del IDU, mejorar los tiempos de asignación de los comunicados que deben ser asignados a la DTC, de la devolución de las respuestas cuando sea requerido y que se incluyan los plazos reales en los documentos asignados."/>
    <s v="Respuesta a algunos comunicados por fuera del plazo establecido y radicados mayores a 90 días en las bandejas de entrada"/>
    <x v="1"/>
    <n v="100"/>
    <x v="0"/>
    <s v="Consuelo Mercedes Russi Suarez - ccrussis1"/>
    <x v="7"/>
    <s v="Cesar Augusto Reyes Riano - pcreyesr1"/>
    <s v="Habib Leonardo Mejia Rivera - chmejiar1"/>
    <d v="2017-06-08T00:00:00"/>
    <x v="50"/>
    <x v="0"/>
  </r>
  <r>
    <s v="Accion_878"/>
    <s v="Realizar taller de socialización de las directrices y TIPS para agilizar la respuesta de la correspondencia"/>
    <s v="Respuesta a algunos comunicados por fuera del plazo establecido y radicados mayores a 90 días en las bandejas de entrada"/>
    <x v="1"/>
    <n v="100"/>
    <x v="0"/>
    <s v="Consuelo Mercedes Russi Suarez - ccrussis1"/>
    <x v="7"/>
    <s v="Cesar Augusto Reyes Riano - pcreyesr1"/>
    <s v="Habib Leonardo Mejia Rivera - chmejiar1"/>
    <d v="2017-06-08T00:00:00"/>
    <x v="50"/>
    <x v="0"/>
  </r>
  <r>
    <s v="Accion_879"/>
    <s v="Identificar, sustentar y presentar a la SGI (si Aplica) la necesidad de nuevos cupos administrativos y/o técnicos para dar respuesta a los comunicados."/>
    <s v="Respuesta a algunos comunicados por fuera del plazo establecido y radicados mayores a 90 días en las bandejas de entrada"/>
    <x v="1"/>
    <n v="100"/>
    <x v="0"/>
    <s v="Consuelo Mercedes Russi Suarez - ccrussis1"/>
    <x v="7"/>
    <s v="Cesar Augusto Reyes Riano - pcreyesr1"/>
    <s v="Habib Leonardo Mejia Rivera - chmejiar1"/>
    <d v="2017-06-08T00:00:00"/>
    <x v="50"/>
    <x v="0"/>
  </r>
  <r>
    <s v="Accion_880"/>
    <s v="Realizar un cuadro conjunto entre la DTC-STEST-STESV que permita identificar fácilmente los oficios que están pendientes de dar respuesta."/>
    <s v="Respuesta a algunos comunicados por fuera del plazo establecido y radicados mayores a 90 días en las bandejas de entrada"/>
    <x v="1"/>
    <n v="100"/>
    <x v="0"/>
    <s v="Consuelo Mercedes Russi Suarez - ccrussis1"/>
    <x v="7"/>
    <s v="Cesar Augusto Reyes Riano - pcreyesr1"/>
    <s v="Habib Leonardo Mejia Rivera - chmejiar1"/>
    <d v="2017-06-08T00:00:00"/>
    <x v="50"/>
    <x v="0"/>
  </r>
  <r>
    <s v="Accion_881"/>
    <s v="Descargar y/o dar tramite a los documentos relacionados en los memorandos 20171350124843, 20171350124933 y 20171350122303 en el aplicativo Orfeo."/>
    <s v="Respuesta a algunos comunicados por fuera del plazo establecido y radicados mayores a 90 días en las bandejas de entrada"/>
    <x v="1"/>
    <n v="100"/>
    <x v="0"/>
    <s v="Consuelo Mercedes Russi Suarez - ccrussis1"/>
    <x v="7"/>
    <s v="Cesar Augusto Reyes Riano - pcreyesr1"/>
    <s v="Habib Leonardo Mejia Rivera - chmejiar1"/>
    <d v="2017-06-08T00:00:00"/>
    <x v="50"/>
    <x v="0"/>
  </r>
  <r>
    <s v="Accion_882"/>
    <s v="Identificar, sustentar y presentar a la SGI (si Aplica) la necesidad de nuevos cupos administrativos y/o técnicos para dar respuesta a los comunicados."/>
    <s v="Respuesta a algunos comunicados por fuera del plazo establecido y radicados mayores a 90 días en las bandejas de entrada"/>
    <x v="1"/>
    <n v="100"/>
    <x v="0"/>
    <s v="Consuelo Mercedes Russi Suarez - ccrussis1"/>
    <x v="23"/>
    <s v="Hugo Alejandro Morales Montana - phmorale1"/>
    <s v="Sandra Vivian Salazar Rodriguez - cssalaza1"/>
    <d v="2017-06-08T00:00:00"/>
    <x v="50"/>
    <x v="0"/>
  </r>
  <r>
    <s v="Accion_883"/>
    <s v="Realizar un cuadro conjunto entre la DTC-STEST-STESV que permita identificar fácilmente los oficios que están pendientes de dar respuesta."/>
    <s v="Respuesta a algunos comunicados por fuera del plazo establecido y radicados mayores a 90 días en las bandejas de entrada"/>
    <x v="1"/>
    <n v="100"/>
    <x v="0"/>
    <s v="Consuelo Mercedes Russi Suarez - ccrussis1"/>
    <x v="23"/>
    <s v="Hugo Alejandro Morales Montana - phmorale1"/>
    <s v="Sandra Vivian Salazar Rodriguez - cssalaza1"/>
    <d v="2017-06-08T00:00:00"/>
    <x v="50"/>
    <x v="0"/>
  </r>
  <r>
    <s v="Accion_884"/>
    <s v="Descargar y/o dar tramite a los documentos relacionados en los memorandos 20171350124843, 20171350124933 y 20171350122303 en el aplicativo Orfeo."/>
    <s v="Respuesta a algunos comunicados por fuera del plazo establecido y radicados mayores a 90 días en las bandejas de entrada"/>
    <x v="1"/>
    <n v="100"/>
    <x v="0"/>
    <s v="Consuelo Mercedes Russi Suarez - ccrussis1"/>
    <x v="23"/>
    <s v="Hugo Alejandro Morales Montana - phmorale1"/>
    <s v="Sandra Vivian Salazar Rodriguez - cssalaza1"/>
    <d v="2017-06-08T00:00:00"/>
    <x v="50"/>
    <x v="0"/>
  </r>
  <r>
    <s v="Accion_885"/>
    <s v="Identificar, sustentar y presentar a la SGI (si Aplica) la necesidad de nuevos cupos administrativos y/o técnicos para dar respuesta a los comunicados."/>
    <s v="Respuesta a algunos comunicados por fuera del plazo establecido y radicados mayores a 90 días en las bandejas de entrada"/>
    <x v="1"/>
    <n v="100"/>
    <x v="0"/>
    <s v="Consuelo Mercedes Russi Suarez - ccrussis1"/>
    <x v="5"/>
    <s v="Cesar Augusto Reyes Riano - pcreyesr1"/>
    <s v="Jose Luis Florian Quiroga - cjfloria1"/>
    <d v="2017-06-08T00:00:00"/>
    <x v="50"/>
    <x v="0"/>
  </r>
  <r>
    <s v="Accion_886"/>
    <s v="Realizar un cuadro conjunto entre la DTC-STEST-STESV que permita identificar fácilmente los oficios que están pendientes de dar respuesta."/>
    <s v="Respuesta a algunos comunicados por fuera del plazo establecido y radicados mayores a 90 días en las bandejas de entrada"/>
    <x v="1"/>
    <n v="100"/>
    <x v="0"/>
    <s v="Consuelo Mercedes Russi Suarez - ccrussis1"/>
    <x v="5"/>
    <s v="Cesar Augusto Reyes Riano - pcreyesr1"/>
    <s v="Jose Luis Florian Quiroga - cjfloria1"/>
    <d v="2017-06-08T00:00:00"/>
    <x v="50"/>
    <x v="0"/>
  </r>
  <r>
    <s v="Accion_887"/>
    <s v="Descargar y/o dar tramite a los documentos relacionados en los memorandos 20171350124843, 20171350124933 y 20171350122303 en el aplicativo Orfeo."/>
    <s v="Respuesta a algunos comunicados por fuera del plazo establecido y radicados mayores a 90 días en las bandejas de entrada"/>
    <x v="2"/>
    <n v="0"/>
    <x v="0"/>
    <s v="Consuelo Mercedes Russi Suarez - ccrussis1"/>
    <x v="5"/>
    <s v="Cesar Augusto Reyes Riano - pcreyesr1"/>
    <s v="Jose Luis Florian Quiroga - cjfloria1"/>
    <d v="2017-06-08T00:00:00"/>
    <x v="51"/>
    <x v="0"/>
  </r>
  <r>
    <s v="Accion_888"/>
    <s v="Remitir a los responsables de los radicados mediante correo electrónico el listado para que efectúen el trámite respectivo de cierre."/>
    <s v="121 radicados asignados o generados, que figuran en las diferentes carpetas, con vigencia superior a 90 días, sin que se haya efectuado el trámite respectivo, desde la vigencia 2010 al 15 de mayo de 2017"/>
    <x v="1"/>
    <n v="100"/>
    <x v="0"/>
    <s v="Consuelo Mercedes Russi Suarez - ccrussis1"/>
    <x v="1"/>
    <s v="Jorge Mauricio Reyes Velandia - pjreyesv1"/>
    <s v="Gloria Yaneth Arevalo - pgareval1"/>
    <d v="2017-06-16T00:00:00"/>
    <x v="13"/>
    <x v="0"/>
  </r>
  <r>
    <s v="Accion_889"/>
    <s v="Remitir a los responsables de los radicados mediante correo electrónico el listado para que efectúen el trámite respectivo de cierre."/>
    <s v="89 radicados que figuran en las carpetas y que presentan generación de documentos en estado &quot;enviado&quot; con vigencia superior a 90 días, sin que se haya efectuado el trámite respectivo, desde la vigencia 2015 a 2017"/>
    <x v="1"/>
    <n v="100"/>
    <x v="0"/>
    <s v="Consuelo Mercedes Russi Suarez - ccrussis1"/>
    <x v="1"/>
    <s v="Jorge Mauricio Reyes Velandia - pjreyesv1"/>
    <s v="Gloria Yaneth Arevalo - pgareval1"/>
    <d v="2017-06-16T00:00:00"/>
    <x v="13"/>
    <x v="0"/>
  </r>
  <r>
    <s v="Accion_890"/>
    <s v="Solicitar inducción o reinducción del manejo del Sistema de Gestión Documental ORFEO"/>
    <s v="Radicados que figuran en las carpetas abiertos superiores a 90 dias"/>
    <x v="1"/>
    <n v="100"/>
    <x v="0"/>
    <s v="Consuelo Mercedes Russi Suarez - ccrussis1"/>
    <x v="1"/>
    <s v="Jorge Mauricio Reyes Velandia - pjreyesv1"/>
    <s v="Gloria Yaneth Arevalo - pgareval1"/>
    <d v="2017-06-16T00:00:00"/>
    <x v="13"/>
    <x v="0"/>
  </r>
  <r>
    <s v="Accion_891"/>
    <s v="Indicar a los responsables del apoyo a la Supervisión de los contratos que deben revisar previo a la certificación del pago de los honorarios de los contratistas, que esten al día con los radicados a su cargo en el Sistema de Gestión Documental - ORFEO"/>
    <s v="Radicados que figuran en las carpetas abiertos superiores a 90 dias"/>
    <x v="1"/>
    <n v="100"/>
    <x v="0"/>
    <s v="Consuelo Mercedes Russi Suarez - ccrussis1"/>
    <x v="1"/>
    <s v="Jorge Mauricio Reyes Velandia - pjreyesv1"/>
    <s v="Gloria Yaneth Arevalo - pgareval1"/>
    <d v="2017-06-16T00:00:00"/>
    <x v="13"/>
    <x v="0"/>
  </r>
  <r>
    <s v="Accion_892"/>
    <s v="Recordar a los servidores públicos de la Dirección, la obligación que tienen dentro de sus funciones de mantener actualizados los Sistemas de la Entidad, en especial el Sistema de Gestión Documental - ORFEO"/>
    <s v="Radicados que figuran en las carpetas abiertos superiores a 90 dias"/>
    <x v="1"/>
    <n v="100"/>
    <x v="0"/>
    <s v="Consuelo Mercedes Russi Suarez - ccrussis1"/>
    <x v="1"/>
    <s v="Jorge Mauricio Reyes Velandia - pjreyesv1"/>
    <s v="Gloria Yaneth Arevalo - pgareval1"/>
    <d v="2017-06-16T00:00:00"/>
    <x v="13"/>
    <x v="0"/>
  </r>
  <r>
    <s v="Accion_893"/>
    <s v="Formular plan de contingencia para la actualización del módulo una vez se encuentre en correcto funcionamiento. (reemplaza la acción 205 que fue cancelada)"/>
    <s v="Se debe evaluar la situación del módulo de evaluación del desempeño dado que es el módulo donde más se presentan fallas los programas y la información registrada corresponde a la vigencia 2012."/>
    <x v="1"/>
    <n v="100"/>
    <x v="0"/>
    <s v="Hector Pulido Moreno - phpulido1"/>
    <x v="0"/>
    <s v="Paula Tatiana Arenas Gonzalez - pparenas1"/>
    <s v="Jorge Enrique Sepulveda Afanador - pjsepulv1"/>
    <d v="2015-04-01T00:00:00"/>
    <x v="0"/>
    <x v="0"/>
  </r>
  <r>
    <s v="Accion_894"/>
    <s v="Presentar informe semestral de las actividades que informen las áreas técnicas a la Secretaria de en el cumplimiento de las instrucciones jurídicas relacionadas con la prevención del daño antijurídico"/>
    <s v="INFORMES DE SEGUIMIENTO DAÑO ANTIJURIDICO"/>
    <x v="1"/>
    <n v="100"/>
    <x v="0"/>
    <s v="Erika Maria Stipanovic Venegas - pestipan1"/>
    <x v="24"/>
    <s v="Jose Fernando Suarez Venegas - pjsuarez3"/>
    <s v="Maria Diva Fuentes Meneses - pmfuente1"/>
    <d v="2017-07-30T00:00:00"/>
    <x v="34"/>
    <x v="0"/>
  </r>
  <r>
    <s v="Accion_895"/>
    <s v="Actualizar documento"/>
    <s v="documento desactualizado"/>
    <x v="5"/>
    <m/>
    <x v="0"/>
    <s v="Nohra Lucia Forero Cespedes - cnforero2"/>
    <x v="12"/>
    <s v="Ismael Martinez Guerrero - pimartin1"/>
    <m/>
    <d v="2017-07-01T00:00:00"/>
    <x v="38"/>
    <x v="0"/>
  </r>
  <r>
    <s v="Accion_896"/>
    <s v="Actualizar el reglamento interno del Comité Jurídico"/>
    <s v="ACTUALIZACIÓN REGLAMENTO DEL COMITÉ JURIDICO"/>
    <x v="3"/>
    <n v="50"/>
    <x v="0"/>
    <s v="Erika Maria Stipanovic Venegas - pestipan1"/>
    <x v="15"/>
    <s v="Sandra Liliana Roya Blanco - psroyabl1"/>
    <s v="Johana Paola Lamilla Sanchez - cjlamill1"/>
    <d v="2017-07-21T00:00:00"/>
    <x v="52"/>
    <x v="0"/>
  </r>
  <r>
    <s v="Accion_897"/>
    <s v="Incluir en el reglamento interno del Comité Jurídico los terminos de elaboración de las actas y los tiempos para su legalización"/>
    <s v="INADECUADO DILIGENCIAMIENTO DE LAS ACTAS DEL COMITÉ Y LEGALIZACIÓN DE LAS MISMAS"/>
    <x v="3"/>
    <n v="40"/>
    <x v="0"/>
    <s v="Erika Maria Stipanovic Venegas - pestipan1"/>
    <x v="15"/>
    <s v="Sandra Liliana Roya Blanco - psroyabl1"/>
    <s v="Johana Paola Lamilla Sanchez - cjlamill1"/>
    <d v="2017-07-21T00:00:00"/>
    <x v="52"/>
    <x v="0"/>
  </r>
  <r>
    <s v="Accion_898"/>
    <s v="Requerir al Interventor para que le exija al contratista el cumplimiento a las dedicaciones contempladas en los documentos de proceso de selección IDU-LP-SGI-009-2016"/>
    <s v="Dedicación de Personal Profesional mínimo requerido"/>
    <x v="1"/>
    <n v="100"/>
    <x v="0"/>
    <s v="Fabio Luis Ayala Rodriguez - pfayalar1"/>
    <x v="5"/>
    <s v="Cesar Augusto Reyes Riano - pcreyesr1"/>
    <s v="Jose Luis Florian Quiroga - cjfloria1"/>
    <d v="2017-07-07T00:00:00"/>
    <x v="53"/>
    <x v="0"/>
  </r>
  <r>
    <s v="Accion_899"/>
    <s v="Actualizar el formato de informe Semanal del proceso de Ejecución de obras"/>
    <s v="Deficiencias en la información que hace parte del formato correspondientes a Informes semanales de Interventoría"/>
    <x v="1"/>
    <n v="100"/>
    <x v="0"/>
    <s v="Fabio Luis Ayala Rodriguez - pfayalar1"/>
    <x v="7"/>
    <s v="Cesar Augusto Reyes Riano - pcreyesr1"/>
    <s v="Habib Leonardo Mejia Rivera - chmejiar1"/>
    <d v="2017-07-07T00:00:00"/>
    <x v="54"/>
    <x v="0"/>
  </r>
  <r>
    <s v="Accion_900"/>
    <s v="Requerir a la interventoría para que revise que el cronograma se encuentre ajustado a los requerimientos del contrato y para que requiera al contratista la implementación de acciones correctivas que permitan subsanar los atrasos presentados en la ejecución del proyecto"/>
    <s v="Incumplimiento de Cronograma (demora en la implementación del Plan de Manejo de Tráfico)"/>
    <x v="1"/>
    <n v="100"/>
    <x v="0"/>
    <s v="Fabio Luis Ayala Rodriguez - pfayalar1"/>
    <x v="5"/>
    <s v="Cesar Augusto Reyes Riano - pcreyesr1"/>
    <s v="Jose Luis Florian Quiroga - cjfloria1"/>
    <d v="2017-07-07T00:00:00"/>
    <x v="53"/>
    <x v="0"/>
  </r>
  <r>
    <s v="Accion_908"/>
    <s v="Manejar una bitácora de control para las actas del comité con el propósito monitorear la recolección de firmas y validar el completo diligenciamiento del formato de Acta de Reunión"/>
    <s v="Diligenciamiento Actas de Comité"/>
    <x v="1"/>
    <n v="100"/>
    <x v="0"/>
    <s v="Erika Maria Stipanovic Venegas - pestipan1"/>
    <x v="2"/>
    <s v="Leydy Yohana Pineda Afanador - plpineda2"/>
    <s v="Hector Andres Mafla Trujillo - phmaflat1"/>
    <d v="2017-08-01T00:00:00"/>
    <x v="55"/>
    <x v="0"/>
  </r>
  <r>
    <s v="Accion_909"/>
    <s v="Se solicitará al proceso de Gestión documental la creación de un expediente específico para el comité anti trámite y gobierno en línea, para relacionar la información física y digital disponible con dicho expediente."/>
    <s v="Creación expedientes ORFEO para las actas del Comité Anti trámites y de gobierno en línea"/>
    <x v="1"/>
    <n v="100"/>
    <x v="0"/>
    <s v="Erika Maria Stipanovic Venegas - pestipan1"/>
    <x v="2"/>
    <s v="Leydy Yohana Pineda Afanador - plpineda2"/>
    <s v="Hector Andres Mafla Trujillo - phmaflat1"/>
    <d v="2017-07-31T00:00:00"/>
    <x v="56"/>
    <x v="0"/>
  </r>
  <r>
    <s v="Accion_910"/>
    <s v="Realizar una mesa de trabajo con la Oficina Asesora de Planeación con el fin de proponer la modificación del formato FOIDU131 - acta de reunión, en el sentido que las actas solamente sean suscritas por el Presidente y Secretario Técnico de cada comité y se acompañe con el formato FOIDU 05 1 listado de asistencia."/>
    <s v="SUSCRIPCIÓN ACTAS DE COMITE"/>
    <x v="1"/>
    <n v="100"/>
    <x v="0"/>
    <s v="Erika Maria Stipanovic Venegas - pestipan1"/>
    <x v="17"/>
    <s v="Vladimiro Alberto Estrada Moncayo - pvestrad1"/>
    <s v="Claudia Amparo Montes Carranza - ccmontes1"/>
    <d v="2017-07-24T00:00:00"/>
    <x v="57"/>
    <x v="0"/>
  </r>
  <r>
    <s v="Accion_911"/>
    <s v="Solicitar a la Subdirección Técnica de Recursos Físicos la creación de expedientes para las actas de los comités de sostenibilidad contable y de inventarios y de cartera, donde se digitalicen estas con sus respectivos soportes y los originales permanezcan en la Subdirección Técnica de Presupuesto y Contabilidad."/>
    <s v="EXPEDIENTE ORFEO PARA ACTAS DEL COMITé DE CARTERA Y EL COMITÉ DE SOSTENIBILIDAD CONTABLE"/>
    <x v="1"/>
    <n v="100"/>
    <x v="0"/>
    <s v="Erika Maria Stipanovic Venegas - pestipan1"/>
    <x v="17"/>
    <s v="Vladimiro Alberto Estrada Moncayo - pvestrad1"/>
    <s v="Claudia Amparo Montes Carranza - ccmontes1"/>
    <d v="2017-07-24T00:00:00"/>
    <x v="57"/>
    <x v="0"/>
  </r>
  <r>
    <s v="Accion_912"/>
    <s v="Implementar mecanismos que permitan agilizar el trámite de legalización (elaboración , firma y archivo de las Actas del Comité. OBSERVACIÓN: La DTM como Secretario Técnico de Comité SIGERDE, se encargará de elaborar el acta recoger las firmas y archivarlas dentro de los 15 días hábiles siguientes a la sesión del Comité"/>
    <s v="AUSENCIA DE FIRMAS EN LAS ACTAS DEL COMITÉ SIGERDE"/>
    <x v="1"/>
    <n v="100"/>
    <x v="0"/>
    <s v="Erika Maria Stipanovic Venegas - pestipan1"/>
    <x v="18"/>
    <s v="Luis Ernesto Bernal Rivera - plbernal1"/>
    <s v="Laura Patricia Otero Duran - ploterod1"/>
    <d v="2017-07-21T00:00:00"/>
    <x v="13"/>
    <x v="0"/>
  </r>
  <r>
    <s v="Accion_913"/>
    <s v="Diligenciar adecuadamente y en su integridad el formato FO-IDU-131 ACTA DE REUNION, que se emplea como registro de las actas del Comité, junto con el formato de REGISTRO DE ASISTENCIA. OBSERVACIÓN: La DTM como Secretario Técnico de Comité SIGERDE, se encargará de elaborar el acta recoger las firmas y archivarlas junto con todos los anexos dentro de los 15 días hábiles siguientes a la sesión del Comité"/>
    <s v="INDEBIDO DILIGENCIAMIENTO DEL FORMATO DE ACTA DE REUNIÓN"/>
    <x v="1"/>
    <n v="100"/>
    <x v="0"/>
    <s v="Erika Maria Stipanovic Venegas - pestipan1"/>
    <x v="18"/>
    <s v="Luis Ernesto Bernal Rivera - plbernal1"/>
    <s v="Laura Patricia Otero Duran - ploterod1"/>
    <d v="2017-07-21T00:00:00"/>
    <x v="13"/>
    <x v="0"/>
  </r>
  <r>
    <s v="Accion_914"/>
    <s v="Realizar las gestiones para revisar y adoptar el reglamento interno del Comité, a la luz de la Resolución 6315 de 2016 y de conformidad con el trámite procedimental del Instituto."/>
    <s v="PROTOCOLIZACION DEL REGLAMENTO DEL COMITÉ SIGERDE"/>
    <x v="2"/>
    <n v="100"/>
    <x v="0"/>
    <s v="Luz Andrea Chaux Quimbaya - clchauxq1"/>
    <x v="18"/>
    <s v="Luis Ernesto Bernal Rivera - plbernal1"/>
    <s v="Laura Patricia Otero Duran - ploterod1"/>
    <d v="2017-07-21T00:00:00"/>
    <x v="13"/>
    <x v="0"/>
  </r>
  <r>
    <s v="Accion_915"/>
    <s v="A través del sistema ORFEO, crear el respectivo expediente digital al cual se puedan &quot;cargar&quot; las actas y sus anexos de manera inmediata por parte del usuario (DTM), que servirán de archivo de respaldo y de consulta en tiempo real."/>
    <s v="CREACIÓN EXPEDIENTE DE RESPALDO ORFEO PARA ACTAS DE COMITÉ SIGERDE"/>
    <x v="1"/>
    <n v="100"/>
    <x v="0"/>
    <s v="Erika Maria Stipanovic Venegas - pestipan1"/>
    <x v="18"/>
    <s v="Luis Ernesto Bernal Rivera - plbernal1"/>
    <s v="Laura Patricia Otero Duran - ploterod1"/>
    <d v="2017-07-21T00:00:00"/>
    <x v="13"/>
    <x v="0"/>
  </r>
  <r>
    <s v="Accion_916"/>
    <s v="Capacitar a los funcionarios de la STRF que realicen las actividades de seguimiento o apoyo a los comités o a la supervisión de contratos, con el objeto que conozcan la importancia de diligenciar la totalidad de los espacios de los formatos de acta y su funcionalidad como: (i) documentos probatorios que registran los temas tratados y los acuerdos adoptados en la reunión (ii) dan validez a lo acordado. (iii) dan una visión general de la estructura de la reunión, los asistentes y una relación de las diversas cuestiones planteadas"/>
    <s v="DILIGENCIAMIENTO INTEGRAL DEL FORMATO DE ACTA DE REUNION"/>
    <x v="1"/>
    <n v="100"/>
    <x v="0"/>
    <s v="Erika Maria Stipanovic Venegas - pestipan1"/>
    <x v="10"/>
    <s v="Gloria Patricia Castano Echeverry - pgcastan1"/>
    <s v="Jhoan Estiven Matallana Torres - cjmatall1"/>
    <d v="2017-08-01T00:00:00"/>
    <x v="58"/>
    <x v="0"/>
  </r>
  <r>
    <s v="Accion_917"/>
    <s v="Crear a través del sistema ORFEO un expediente digital al cual se puedan cargar las actas y sus anexos de manera inmediata por parte del usuario, que serviría de archivo de respaldo y de consulta en tiempo real."/>
    <s v="CREACIÓN DE EXPEDIENTE ORFEO COMO INFORMACIÓN DE RESPALDO"/>
    <x v="1"/>
    <n v="100"/>
    <x v="0"/>
    <s v="Erika Maria Stipanovic Venegas - pestipan1"/>
    <x v="10"/>
    <s v="Gloria Patricia Castano Echeverry - pgcastan1"/>
    <s v="Jhoan Estiven Matallana Torres - cjmatall1"/>
    <d v="2017-07-15T00:00:00"/>
    <x v="59"/>
    <x v="0"/>
  </r>
  <r>
    <s v="Accion_918"/>
    <s v="Generar memorando dirigido a los miembros del Comité de Contratación dando a conocer el cronograma anual de las sesiones ordinarias y las funciones del Comité."/>
    <s v="OPORTUNIDAD SESIONES DE COMITÉ DE CONTRATACIÓN"/>
    <x v="1"/>
    <n v="100"/>
    <x v="0"/>
    <s v="Erika Maria Stipanovic Venegas - pestipan1"/>
    <x v="14"/>
    <s v="Ferney Baquero Figueredo - pfbaquer1"/>
    <s v="Sayda Yolanda Ochica Vargas - psochica1"/>
    <d v="2017-08-24T00:00:00"/>
    <x v="50"/>
    <x v="0"/>
  </r>
  <r>
    <s v="Accion_962"/>
    <s v="Solicitar los cupos de contratación y nombramiento en planta de un numero de profesionales suficiente de acuerdo al volumen de expedientes."/>
    <s v="INOBSERVANCIA TÉRMINOS PROCESALES-ETAPAS"/>
    <x v="1"/>
    <n v="100"/>
    <x v="0"/>
    <s v="Erika Maria Stipanovic Venegas - pestipan1"/>
    <x v="25"/>
    <s v="Patricia Del Pilar Zapata Oliveros - ppzapata1"/>
    <s v="Denix Clariveht Martinez Rojas - pdmartin2"/>
    <d v="2017-08-01T00:00:00"/>
    <x v="13"/>
    <x v="0"/>
  </r>
  <r>
    <s v="Accion_963"/>
    <s v="Ejercer un control permanente de los Autos y Fallos por parte del Jefe de la oficina en el momento de firmarlos."/>
    <s v="INDEBIDA NOTIFICACION"/>
    <x v="1"/>
    <n v="100"/>
    <x v="0"/>
    <s v="Erika Maria Stipanovic Venegas - pestipan1"/>
    <x v="25"/>
    <s v="Patricia Del Pilar Zapata Oliveros - ppzapata1"/>
    <s v="Denix Clariveht Martinez Rojas - pdmartin2"/>
    <d v="2017-08-01T00:00:00"/>
    <x v="13"/>
    <x v="0"/>
  </r>
  <r>
    <s v="Accion_964"/>
    <s v="Solicitar los cupos de contratación y nombramiento en planta de un numero de profesionales suficiente de acuerdo al volumen de expedientes."/>
    <s v="PRUEBAS DECRETADAS SIN NOTIFICACIÓN O PRACTICA"/>
    <x v="1"/>
    <n v="100"/>
    <x v="0"/>
    <s v="Erika Maria Stipanovic Venegas - pestipan1"/>
    <x v="25"/>
    <s v="Patricia Del Pilar Zapata Oliveros - ppzapata1"/>
    <s v="Denix Clariveht Martinez Rojas - pdmartin2"/>
    <d v="2017-08-01T00:00:00"/>
    <x v="13"/>
    <x v="0"/>
  </r>
  <r>
    <s v="Accion_965"/>
    <s v="Efectuar una revisión a todos los procesos activos a fin de determinar en cuales se decretaron pruebas y no se practicaron, y en cuales se programó la practica y no se comunicaron."/>
    <s v="PRUEBAS DECRETADAS SIN NOTIFICACIÓN O PRACTICA"/>
    <x v="1"/>
    <n v="100"/>
    <x v="0"/>
    <s v="Erika Maria Stipanovic Venegas - pestipan1"/>
    <x v="25"/>
    <s v="Patricia Del Pilar Zapata Oliveros - ppzapata1"/>
    <s v="Denix Clariveht Martinez Rojas - pdmartin2"/>
    <d v="2017-09-30T00:00:00"/>
    <x v="13"/>
    <x v="0"/>
  </r>
  <r>
    <s v="Accion_966"/>
    <s v="Ejecutar a través de un control en la firma de los autos que contengan decreto de pruebas, consistente en adjuntar al auto, la comunicación de practica de la prueba."/>
    <s v="PRUEBAS DECRETADAS SIN NOTIFICACIÓN O PRACTICA"/>
    <x v="1"/>
    <n v="100"/>
    <x v="0"/>
    <s v="Erika Maria Stipanovic Venegas - pestipan1"/>
    <x v="25"/>
    <s v="Patricia Del Pilar Zapata Oliveros - ppzapata1"/>
    <s v="Denix Clariveht Martinez Rojas - pdmartin2"/>
    <d v="2017-09-01T00:00:00"/>
    <x v="13"/>
    <x v="0"/>
  </r>
  <r>
    <s v="Accion_967"/>
    <s v="Generar una directriz para prevenir los errores de archivo en los procesos disciplinarios activos"/>
    <s v="DEFICIENCIA GESTIÓN DOCUMENTAL"/>
    <x v="1"/>
    <n v="100"/>
    <x v="0"/>
    <s v="Erika Maria Stipanovic Venegas - pestipan1"/>
    <x v="25"/>
    <s v="Patricia Del Pilar Zapata Oliveros - ppzapata1"/>
    <s v="Denix Clariveht Martinez Rojas - pdmartin2"/>
    <d v="2017-09-01T00:00:00"/>
    <x v="13"/>
    <x v="0"/>
  </r>
  <r>
    <s v="Accion_968"/>
    <s v="Revisión de la cronología y foliación de documentos en los procesos activos"/>
    <s v="DEFICIENCIA GESTIÓN DOCUMENTAL"/>
    <x v="1"/>
    <n v="100"/>
    <x v="0"/>
    <s v="Erika Maria Stipanovic Venegas - pestipan1"/>
    <x v="25"/>
    <s v="Patricia Del Pilar Zapata Oliveros - ppzapata1"/>
    <s v="Denix Clariveht Martinez Rojas - pdmartin2"/>
    <d v="2017-09-01T00:00:00"/>
    <x v="13"/>
    <x v="0"/>
  </r>
  <r>
    <s v="Accion_969"/>
    <s v="Solicitar los cupos de contratación y nombramiento en planta de un numero de profesionales suficiente de acuerdo al volumen de expedientes."/>
    <s v="DUPLICIDAD NOTIFICACIONES"/>
    <x v="0"/>
    <n v="0"/>
    <x v="0"/>
    <s v="Luz Andrea Chaux Quimbaya - clchauxq1"/>
    <x v="25"/>
    <s v="Patricia Del Pilar Zapata Oliveros - ppzapata1"/>
    <s v="Denix Clariveht Martinez Rojas - pdmartin2"/>
    <d v="2017-08-01T00:00:00"/>
    <x v="13"/>
    <x v="0"/>
  </r>
  <r>
    <s v="Accion_970"/>
    <s v="Solicitar los cupos de contratación y nombramiento en planta de un numero de profesionales suficiente de acuerdo al volumen de expedientes."/>
    <s v="INACTIVIDAD PROCESAL"/>
    <x v="1"/>
    <n v="100"/>
    <x v="0"/>
    <s v="Erika Maria Stipanovic Venegas - pestipan1"/>
    <x v="25"/>
    <s v="Patricia Del Pilar Zapata Oliveros - ppzapata1"/>
    <s v="Denix Clariveht Martinez Rojas - pdmartin2"/>
    <d v="2017-08-01T00:00:00"/>
    <x v="13"/>
    <x v="0"/>
  </r>
  <r>
    <s v="Accion_971"/>
    <s v="Solicitar los cupos de contratación y nombramiento en planta de un numero de profesionales suficiente de acuerdo al volumen de expedientes."/>
    <s v="DESCONOCIMIENTOS NORMAS DISCIPLINARIAS"/>
    <x v="1"/>
    <n v="100"/>
    <x v="0"/>
    <s v="Erika Maria Stipanovic Venegas - pestipan1"/>
    <x v="25"/>
    <s v="Patricia Del Pilar Zapata Oliveros - ppzapata1"/>
    <s v="Denix Clariveht Martinez Rojas - pdmartin2"/>
    <d v="2017-08-01T00:00:00"/>
    <x v="13"/>
    <x v="0"/>
  </r>
  <r>
    <s v="Accion_972"/>
    <s v="Efectuar una revisión de los autos y fallos por parte del Jefe de la oficina al momento de firmarlos"/>
    <s v="DESCONOCIMIENTOS NORMAS DISCIPLINARIAS"/>
    <x v="0"/>
    <n v="0"/>
    <x v="0"/>
    <s v="Erika Maria Stipanovic Venegas - pestipan1"/>
    <x v="25"/>
    <s v="Patricia Del Pilar Zapata Oliveros - ppzapata1"/>
    <s v="Denix Clariveht Martinez Rojas - pdmartin2"/>
    <d v="2017-08-01T00:00:00"/>
    <x v="13"/>
    <x v="0"/>
  </r>
  <r>
    <s v="Accion_973"/>
    <s v="Implementar procedimiento para la ejecución de sanciones disciplinarias, entre la DG, STRH, DTGJ, OAP y OCD, que se encuentra en proceso de formalización con la OAP"/>
    <s v="REGISTRO DE SANCIONES"/>
    <x v="2"/>
    <n v="100"/>
    <x v="0"/>
    <s v="Luz Andrea Chaux Quimbaya - clchauxq1"/>
    <x v="25"/>
    <s v="Patricia Del Pilar Zapata Oliveros - ppzapata1"/>
    <s v="Denix Clariveht Martinez Rojas - pdmartin2"/>
    <d v="2017-08-01T00:00:00"/>
    <x v="13"/>
    <x v="0"/>
  </r>
  <r>
    <s v="Accion_974"/>
    <s v="Efectuar una revisión de las sanciones y su ejecución de los ultimos 5 años"/>
    <s v="REGISTRO DE SANCIONES"/>
    <x v="1"/>
    <n v="100"/>
    <x v="0"/>
    <s v="Erika Maria Stipanovic Venegas - pestipan1"/>
    <x v="25"/>
    <s v="Patricia Del Pilar Zapata Oliveros - ppzapata1"/>
    <s v="Denix Clariveht Martinez Rojas - pdmartin2"/>
    <d v="2017-08-01T00:00:00"/>
    <x v="13"/>
    <x v="0"/>
  </r>
  <r>
    <s v="Accion_975"/>
    <s v="Indicar a las dependencias que los documentos de respuesta a los requerimientos efectuados por la OCD, para los procesos disciplinarios, sean marcados como reservados"/>
    <s v="RESERVA DOCUMENTOS DISCIPLINARIOS"/>
    <x v="1"/>
    <n v="100"/>
    <x v="0"/>
    <s v="Erika Maria Stipanovic Venegas - pestipan1"/>
    <x v="25"/>
    <s v="Patricia Del Pilar Zapata Oliveros - ppzapata1"/>
    <s v="Denix Clariveht Martinez Rojas - pdmartin2"/>
    <d v="2017-08-01T00:00:00"/>
    <x v="13"/>
    <x v="0"/>
  </r>
  <r>
    <s v="Accion_976"/>
    <s v="Solicitar los cupos de contratación y nombramiento en planta de un numero de profesionales suficiente de acuerdo al volumen de expedientes."/>
    <s v="INCUMPLIMIENTO TÉRMINOS PROCESALES 2"/>
    <x v="1"/>
    <n v="100"/>
    <x v="0"/>
    <s v="Erika Maria Stipanovic Venegas - pestipan1"/>
    <x v="25"/>
    <s v="Patricia Del Pilar Zapata Oliveros - ppzapata1"/>
    <s v="Denix Clariveht Martinez Rojas - pdmartin2"/>
    <d v="2017-08-01T00:00:00"/>
    <x v="13"/>
    <x v="0"/>
  </r>
  <r>
    <s v="Accion_977"/>
    <s v="Revisión del formato de registro de información de visitas de inspección, a fin de establecer las necesidades actuales y realizar la respectiva estandarización y publicación, acorde con el sistema de gestión integrado del Instituto."/>
    <s v="No se encuentra formalizado el formato de visitas de inspección de puentes"/>
    <x v="1"/>
    <n v="100"/>
    <x v="0"/>
    <s v="Wilson Guillermo Herrera Reyes - pwherrer1"/>
    <x v="13"/>
    <s v="Gustavo Montano Rodriguez - pgmontan1"/>
    <s v="Pilar Perez Mesa - cpperezm1"/>
    <d v="2017-07-04T00:00:00"/>
    <x v="13"/>
    <x v="0"/>
  </r>
  <r>
    <s v="Accion_978"/>
    <s v="Revisión de cada uno de los formatos no utilizados, a fin de establecer necesidades reales acordes al Instructivo vigente, y posteriormente solicitar a la OAP la derogación de los formatos no requeridos. Así mismo se solicitará a la OTC la actualización de la normatividad de Urbanizadores en la cartilla de trámites del IDU."/>
    <s v="No se aplican formatos de gestión de control y algunos se encuentran desactualizados"/>
    <x v="2"/>
    <n v="100"/>
    <x v="0"/>
    <s v="Wilson Guillermo Herrera Reyes - pwherrer1"/>
    <x v="13"/>
    <s v="Gustavo Montano Rodriguez - pgmontan1"/>
    <s v="Pilar Perez Mesa - cpperezm1"/>
    <d v="2017-07-04T00:00:00"/>
    <x v="60"/>
    <x v="0"/>
  </r>
  <r>
    <s v="Accion_979"/>
    <s v="Seguimiento preventivo y correctivo a la presentación y cumplimiento de cronogramas de ejecución de obras por parte de los Urbanizadores."/>
    <s v="Falta de controles efectivos que permitan dar cumplimiento a la presentación de los cronogramas particulares de ejecución de las obras por parte de los urbanizadores"/>
    <x v="2"/>
    <n v="100"/>
    <x v="0"/>
    <s v="Wilson Guillermo Herrera Reyes - pwherrer1"/>
    <x v="13"/>
    <s v="Gustavo Montano Rodriguez - pgmontan1"/>
    <s v="Pilar Perez Mesa - cpperezm1"/>
    <d v="2017-07-04T00:00:00"/>
    <x v="13"/>
    <x v="0"/>
  </r>
  <r>
    <s v="Accion_980"/>
    <s v="Memorando a la DTGC para revisar las minutas de los contratos de modo que los plazos establecidos para adiciones, prórrogas y modificaciones contractuales estén acordes a los definidos en el procedimiento PR-GC-14."/>
    <s v="Contravención a lo dispuesto en el procedimiento PR-GC-14 MODIFICACIÓN Y ADICIÓN A LOS CONTRATOS ESTATALES; adicionalmente se evidencian inconsistencias entre el plazo de vencimiento establecido en el contrato (15 dh) y en el citado procedimiento (10 dh)."/>
    <x v="2"/>
    <n v="100"/>
    <x v="0"/>
    <s v="Diego Fernando Aparicio Fuentes - pdaparic1"/>
    <x v="26"/>
    <s v="Juan Carlos Abreo Beltran - pjabreob1"/>
    <s v="Melva Marlen Zuluaga Cardenas - pmzuluag2"/>
    <d v="2017-08-11T00:00:00"/>
    <x v="61"/>
    <x v="0"/>
  </r>
  <r>
    <s v="Accion_981"/>
    <s v="Memorando a la DTGC solicitando realizar revisión del procedimiento PR-GC-14 de modo que las garantías se radiquen por ORFEO"/>
    <s v="Contravención a lo estipulado en la cláusula 2 de la modificación N° 1 del contrato 1129 de 2016 y lo establecido en el procedimiento PR-GC-14 MODIFICACION Y ADICION A LOS CONTRATOS ESTATALES."/>
    <x v="2"/>
    <n v="100"/>
    <x v="0"/>
    <s v="Diego Fernando Aparicio Fuentes - pdaparic1"/>
    <x v="26"/>
    <s v="Juan Carlos Abreo Beltran - pjabreob1"/>
    <s v="Melva Marlen Zuluaga Cardenas - pmzuluag2"/>
    <d v="2017-08-18T00:00:00"/>
    <x v="62"/>
    <x v="0"/>
  </r>
  <r>
    <s v="Accion_982"/>
    <s v="Memorando a la OAP solicitando mesa de trabajo para la revisión y/o actualización de la matriz de riesgos en la vigencia 2018, puesto que se actualizó en junio de 2017."/>
    <s v="La posibilidad que se termine el plazo de ejecución del contrato sin que se alcance las metas de ejecución establecidas es un riesgo no contemplado dentro de la actual Matriz de riesgos del proceso."/>
    <x v="4"/>
    <n v="0"/>
    <x v="0"/>
    <s v="Diego Fernando Aparicio Fuentes - pdaparic1"/>
    <x v="26"/>
    <s v="Juan Carlos Abreo Beltran - pjabreob1"/>
    <s v="Melva Marlen Zuluaga Cardenas - pmzuluag2"/>
    <d v="2017-08-18T00:00:00"/>
    <x v="63"/>
    <x v="0"/>
  </r>
  <r>
    <s v="Accion_983"/>
    <s v="Diseñar y formalizar el proceso de realización de conceptos y consultas a través de un procedimiento para la SGJ"/>
    <s v="RESPUESTAS EXTEMPORANEAS A CONCEPTOS"/>
    <x v="1"/>
    <n v="100"/>
    <x v="0"/>
    <s v="Erika Maria Stipanovic Venegas - pestipan1"/>
    <x v="27"/>
    <s v="Nury Astrid Bloise Carrascal - pnbloise1"/>
    <s v="Silvia Juliana Gonzalez Palomino - csgonzal3"/>
    <d v="2017-10-02T00:00:00"/>
    <x v="64"/>
    <x v="0"/>
  </r>
  <r>
    <s v="Accion_984"/>
    <s v="Socialización del procedimiento al interior de la SGJ"/>
    <s v="RESPUESTAS EXTEMPORANEAS A CONCEPTOS"/>
    <x v="2"/>
    <n v="100"/>
    <x v="0"/>
    <s v="Erika Maria Stipanovic Venegas - pestipan1"/>
    <x v="27"/>
    <s v="Nury Astrid Bloise Carrascal - pnbloise1"/>
    <s v="Silvia Juliana Gonzalez Palomino - csgonzal3"/>
    <d v="2017-12-11T00:00:00"/>
    <x v="65"/>
    <x v="0"/>
  </r>
  <r>
    <s v="Accion_985"/>
    <s v="Solicitar a las dependencias técnicas respectivas la información del metro cuadrado de construcción y el valor del coeficiente de intensificación."/>
    <s v="Se observa que durante la vigencia 2016 y lo corrido del 2017 no se han actualizado los valores de metro cuadrado y coeficiente de intensificación para la liquidación del valor a compensar por concepto de parqueaderos y/o estacionamientos"/>
    <x v="1"/>
    <n v="100"/>
    <x v="0"/>
    <s v="Consuelo Mercedes Russi Suarez - ccrussis1"/>
    <x v="17"/>
    <s v="Vladimiro Alberto Estrada Moncayo - pvestrad1"/>
    <s v="Claudia Amparo Montes Carranza - ccmontes1"/>
    <d v="2017-08-28T00:00:00"/>
    <x v="57"/>
    <x v="0"/>
  </r>
  <r>
    <s v="Accion_986"/>
    <s v="Efectuar la revisión y analisis sobre las variaciones causadas, determinar la pertinencia del reajuste y generar la resolución por la cual se modifiquen los valores de metro cuadrado de construcción y coeficiente de intensificación."/>
    <s v="Se observa que durante la vigencia 2016 y lo corrido del 2017 no se han actualizado los valores de metro cuadrado y coeficiente de intensificación para la liquidación del valor a compensar por concepto de parqueaderos y/o estacionamientos"/>
    <x v="1"/>
    <n v="100"/>
    <x v="0"/>
    <s v="Consuelo Mercedes Russi Suarez - ccrussis1"/>
    <x v="17"/>
    <s v="Vladimiro Alberto Estrada Moncayo - pvestrad1"/>
    <s v="Claudia Amparo Montes Carranza - ccmontes1"/>
    <d v="2017-09-01T00:00:00"/>
    <x v="2"/>
    <x v="0"/>
  </r>
  <r>
    <s v="Accion_987"/>
    <s v="Establecer por medio de resolución el marco regulatorio, procedimiento, responsables y términos para que de manera periódica se realice la labor de actualización de los parámetros utilizados para el cálculo del valor a compensar por estacionamientos."/>
    <s v="Se observa que durante la vigencia 2016 y lo corrido del 2017 no se han actualizado los valores de metro cuadrado y coeficiente de intensificación para la liquidación del valor a compensar por concepto de parqueaderos y/o estacionamientos"/>
    <x v="1"/>
    <n v="100"/>
    <x v="0"/>
    <s v="Consuelo Mercedes Russi Suarez - ccrussis1"/>
    <x v="17"/>
    <s v="Vladimiro Alberto Estrada Moncayo - pvestrad1"/>
    <s v="Jhon Fredy Ramirez Forero - cjramire7"/>
    <d v="2017-09-01T00:00:00"/>
    <x v="62"/>
    <x v="0"/>
  </r>
  <r>
    <s v="Accion_988"/>
    <s v="Actualizar el Valor de Urbanismo (VU) para la vigencia 2017 con la variación del IPC"/>
    <s v="No se evidencia actualización del valor del urbanismo (VU) durante la vigencia 2017."/>
    <x v="1"/>
    <n v="100"/>
    <x v="0"/>
    <s v="Consuelo Mercedes Russi Suarez - ccrussis1"/>
    <x v="17"/>
    <s v="Vladimiro Alberto Estrada Moncayo - pvestrad1"/>
    <s v="Claudia Amparo Montes Carranza - ccmontes1"/>
    <d v="2017-08-28T00:00:00"/>
    <x v="57"/>
    <x v="0"/>
  </r>
  <r>
    <s v="Accion_989"/>
    <s v="Depurar la información sobre liquidación de compensación para determinar cuales efectivamente constituyen una obligación vencida para con el IDU. Adelantar el cobro persuasivo que corresponda."/>
    <s v="Se evidencia cartera con antigüedad superior a 121 días sin evidencia de cobro persuasivo y sin traslado a la Dirección Tpecnica de Gestión Judicial para el cobro coactivo."/>
    <x v="4"/>
    <n v="0"/>
    <x v="0"/>
    <s v="Consuelo Mercedes Russi Suarez - ccrussis1"/>
    <x v="17"/>
    <s v="Vladimiro Alberto Estrada Moncayo - pvestrad1"/>
    <s v="Jhon Fredy Ramirez Forero - cjramire7"/>
    <d v="2017-09-01T00:00:00"/>
    <x v="46"/>
    <x v="0"/>
  </r>
  <r>
    <s v="Accion_990"/>
    <s v="Elaborar los actos administrativos de pérdida de fuerza ejecutoria de aquellas liquidaciones de compensación para las cuales se tengan radicados de las Curadurías en los que se constate que las licencias han sido desistidas y tal acto se encuentra debidamente ejecutoriado"/>
    <s v="Se evidencian Resoluciones del IDU con radicados de la Curaduría en los que se manifiesta que la liciencia de construcción fue desistida, sin que el IDU haya expedido el Acto Administraivo de perdida de fuerza ejecutoria."/>
    <x v="2"/>
    <n v="100"/>
    <x v="0"/>
    <s v="Consuelo Mercedes Russi Suarez - ccrussis1"/>
    <x v="17"/>
    <s v="Vladimiro Alberto Estrada Moncayo - pvestrad1"/>
    <s v="Jhon Fredy Ramirez Forero - cjramire7"/>
    <d v="2017-09-01T00:00:00"/>
    <x v="32"/>
    <x v="0"/>
  </r>
  <r>
    <s v="Accion_991"/>
    <s v="Solicitar a las Curadurías informe de las licencias de urbanismo, construcción o reconocimiento ejecutoriadas que tengan incorporada esta obligación y que no hayan cumplido con la condición resolutoria con el fin de constatar el control llevado por la entidad."/>
    <s v="Se observa control extracontable para la cartera correspondiente al fondo para el pago compensatorio de parqueaderos"/>
    <x v="4"/>
    <n v="0"/>
    <x v="0"/>
    <s v="Consuelo Mercedes Russi Suarez - ccrussis1"/>
    <x v="17"/>
    <s v="Vladimiro Alberto Estrada Moncayo - pvestrad1"/>
    <s v="Jhon Fredy Ramirez Forero - cjramire7"/>
    <d v="2017-09-01T00:00:00"/>
    <x v="46"/>
    <x v="0"/>
  </r>
  <r>
    <s v="Accion_992"/>
    <s v="Instrucción a los servidores y contratistas para que los archivos y documentos extracontables, papeles y reportes de trabajo sean consistentes con la información registrada en el aplicativo financiero de la entidad."/>
    <s v="Se observan diferencias entre los saldos extracontables de las cuentas por cobrar de estacionamientos y cargas urbanísiticas frente a los registros contables contenidos en el plicativo Stone."/>
    <x v="1"/>
    <n v="100"/>
    <x v="0"/>
    <s v="Consuelo Mercedes Russi Suarez - ccrussis1"/>
    <x v="17"/>
    <s v="Vladimiro Alberto Estrada Moncayo - pvestrad1"/>
    <s v="Claudia Amparo Montes Carranza - ccmontes1"/>
    <d v="2017-09-01T00:00:00"/>
    <x v="58"/>
    <x v="0"/>
  </r>
  <r>
    <s v="Accion_993"/>
    <s v="Profundizar y reforzar tareas relativas a la depuración y análisis contable y presupuestal dentro del ámbito de la elaboración de las liquidaciones de compensación de estacionamientos y/o cargas urbanísticas"/>
    <s v="No se esta atendiendo el propósito principal de las funciones para el cargo Técnico Operativo 314-01."/>
    <x v="1"/>
    <n v="100"/>
    <x v="0"/>
    <s v="Consuelo Mercedes Russi Suarez - ccrussis1"/>
    <x v="17"/>
    <s v="Vladimiro Alberto Estrada Moncayo - pvestrad1"/>
    <s v="Claudia Amparo Montes Carranza - ccmontes1"/>
    <d v="2017-09-01T00:00:00"/>
    <x v="58"/>
    <x v="0"/>
  </r>
  <r>
    <s v="Accion_994"/>
    <s v="Actualización del procedimiento PR-GF-01, a nivel del Sistema Integrado de Gestión, con el debido acompañamiento de la Oficina Asesora de Planeación."/>
    <s v="El Procedimiento PR-GF-01, Administración del fondo para el pago compensatorio de parqueaderos o estacionamientos esta desactualizado."/>
    <x v="1"/>
    <n v="100"/>
    <x v="0"/>
    <s v="Consuelo Mercedes Russi Suarez - ccrussis1"/>
    <x v="17"/>
    <s v="Vladimiro Alberto Estrada Moncayo - pvestrad1"/>
    <s v="Jhon Fredy Ramirez Forero - cjramire7"/>
    <d v="2017-09-01T00:00:00"/>
    <x v="13"/>
    <x v="0"/>
  </r>
  <r>
    <s v="Accion_995"/>
    <s v="Realizar en coordinación con la Administradora de trámites y servicios, perteneciente a la Oficina de Atención al Ciudadano, la revisión y/o actualización de la información de la guía de trámites y servicios."/>
    <s v="Desactualización en la página WEB, guía de trámites y servicios respecto dela información para envío de información por correo, así como la extensión de consulta."/>
    <x v="1"/>
    <n v="100"/>
    <x v="0"/>
    <s v="Consuelo Mercedes Russi Suarez - ccrussis1"/>
    <x v="17"/>
    <s v="Vladimiro Alberto Estrada Moncayo - pvestrad1"/>
    <s v="Claudia Amparo Montes Carranza - ccmontes1"/>
    <d v="2017-09-01T00:00:00"/>
    <x v="2"/>
    <x v="0"/>
  </r>
  <r>
    <s v="Accion_996"/>
    <s v="¡Actualización del procedimiento PR-GF-01, a nivel del Sistema Integrado de Gestión, con el debido acompañamiento de la Oficina Asesora de Planeación"/>
    <s v="Desactualización del formato &quot;Chequeo para la liquidación del valor a compensar por cupos de estacionamiento&quot;."/>
    <x v="1"/>
    <n v="100"/>
    <x v="0"/>
    <s v="Consuelo Mercedes Russi Suarez - ccrussis1"/>
    <x v="17"/>
    <s v="Vladimiro Alberto Estrada Moncayo - pvestrad1"/>
    <s v="Jhon Fredy Ramirez Forero - cjramire7"/>
    <d v="2017-09-01T00:00:00"/>
    <x v="13"/>
    <x v="0"/>
  </r>
  <r>
    <s v="Accion_997"/>
    <s v="Levantamiento y formalización del procedimiento para la liquidación de la compensación en dinero por concepto de obligaciones urbanísticas, a nivel del Sistema Integrado de Gestión, con el debido acompañamiento de la Oficina Asesora de Planeación."/>
    <s v="Formatos utilizados para la liquidación del valor a compensar por concepto de cargas urbanísitcas no han sido formalizados en el SIG."/>
    <x v="1"/>
    <n v="100"/>
    <x v="0"/>
    <s v="Consuelo Mercedes Russi Suarez - ccrussis1"/>
    <x v="17"/>
    <s v="Vladimiro Alberto Estrada Moncayo - pvestrad1"/>
    <s v="Jhon Fredy Ramirez Forero - cjramire7"/>
    <d v="2017-09-01T00:00:00"/>
    <x v="34"/>
    <x v="0"/>
  </r>
  <r>
    <s v="Accion_998"/>
    <s v="Regularizar el envío de la información sobre recaudo del Fondo Compensatorio de Estacionamientos, por concepto de la liquidación de compensación por estacionamientos o parqueaderos y de compensación por obligaciones urbanísticas, a la Secretaría Distrital de Planeación."/>
    <s v="No se observan comunicaciones mensuales a la Secretaría Distrital de Planeación para reportar el recaudo efectuado por el fondo compensatorio administrado por el IDU."/>
    <x v="1"/>
    <n v="100"/>
    <x v="0"/>
    <s v="Consuelo Mercedes Russi Suarez - ccrussis1"/>
    <x v="17"/>
    <s v="Vladimiro Alberto Estrada Moncayo - pvestrad1"/>
    <s v="Jhon Fredy Ramirez Forero - cjramire7"/>
    <d v="2017-09-01T00:00:00"/>
    <x v="13"/>
    <x v="0"/>
  </r>
  <r>
    <s v="Accion_999"/>
    <s v="Enviar de manera mensual comunicación a las Curadurías"/>
    <s v="Se observan comunicaciones dirigidas a las Curadurías con información de varios meses."/>
    <x v="1"/>
    <n v="100"/>
    <x v="0"/>
    <s v="Consuelo Mercedes Russi Suarez - ccrussis1"/>
    <x v="17"/>
    <s v="Vladimiro Alberto Estrada Moncayo - pvestrad1"/>
    <s v="Jhon Fredy Ramirez Forero - cjramire7"/>
    <d v="2017-09-01T00:00:00"/>
    <x v="13"/>
    <x v="0"/>
  </r>
  <r>
    <s v="Accion_1000"/>
    <s v="Implementar mecanismos que agilicen la suscripción y legalización de las actas"/>
    <s v="FALTA DE SUSCRIPCION DE LAS ACTAS DEL COMITE"/>
    <x v="1"/>
    <n v="100"/>
    <x v="0"/>
    <s v="Erika Maria Stipanovic Venegas - pestipan1"/>
    <x v="16"/>
    <s v="Martha Alvarez Escobar - pmalvare1"/>
    <s v="Gemma Edith Lozano Ramirez - cglozano2"/>
    <d v="2017-09-01T00:00:00"/>
    <x v="52"/>
    <x v="0"/>
  </r>
  <r>
    <s v="Accion_1001"/>
    <s v="Proyectar comunicación a SGI, que permita dilucidar si efectivamente existió o no sesión del Comité Predial del 27 de julio de 2016."/>
    <s v="AUSENCIA DE ACTA DE COMITÉ DE PREDIOS"/>
    <x v="1"/>
    <n v="100"/>
    <x v="0"/>
    <s v="Erika Maria Stipanovic Venegas - pestipan1"/>
    <x v="16"/>
    <s v="Martha Alvarez Escobar - pmalvare1"/>
    <s v="Gemma Edith Lozano Ramirez - cglozano2"/>
    <d v="2017-09-19T00:00:00"/>
    <x v="52"/>
    <x v="0"/>
  </r>
  <r>
    <s v="Accion_1002"/>
    <s v="Memorando a la DTP con la retroalimentación frente a las oportunidades de mejora encontradas en el contrato 935-2016 para aplicarlas en la estructuración de futuros procesos de esta índole."/>
    <s v="CRONOGRAMA DE OBRA REAL Y BIEN DETALLADO"/>
    <x v="1"/>
    <n v="100"/>
    <x v="0"/>
    <s v="Fabio Luis Ayala Rodriguez - pfayalar1"/>
    <x v="26"/>
    <s v="Juan Carlos Abreo Beltran - pjabreob1"/>
    <s v="Melva Marlen Zuluaga Cardenas - pmzuluag2"/>
    <d v="2017-08-11T00:00:00"/>
    <x v="61"/>
    <x v="0"/>
  </r>
  <r>
    <s v="Accion_1003"/>
    <s v="Enviar apremio a la interventoría por el retraso en la entrega de informes semanales y mensuales en el plazo y con la calidad requeridos"/>
    <s v="CONTENIDO DE INFORMES SEMANALES Y MENSUALES"/>
    <x v="1"/>
    <n v="100"/>
    <x v="0"/>
    <s v="Fabio Luis Ayala Rodriguez - pfayalar1"/>
    <x v="26"/>
    <s v="Juan Carlos Abreo Beltran - pjabreob1"/>
    <s v="Melva Marlen Zuluaga Cardenas - pmzuluag2"/>
    <d v="2017-08-11T00:00:00"/>
    <x v="66"/>
    <x v="0"/>
  </r>
  <r>
    <s v="Accion_1004"/>
    <s v="Requerir a la interventoría para que garantice la implementación de los programas ofertados en los documentos PIPMA y lo exigido contractualmente."/>
    <s v="CORRECCION DE ASPECTOS OBSERVADOS EN OBRA"/>
    <x v="1"/>
    <n v="100"/>
    <x v="0"/>
    <s v="Fabio Luis Ayala Rodriguez - pfayalar1"/>
    <x v="26"/>
    <s v="Juan Carlos Abreo Beltran - pjabreob1"/>
    <s v="Melva Marlen Zuluaga Cardenas - pmzuluag2"/>
    <d v="2017-09-19T00:00:00"/>
    <x v="61"/>
    <x v="0"/>
  </r>
  <r>
    <s v="Accion_1005"/>
    <s v="Programar alertas anticipadas, con el fin de hacer seguimiento constante"/>
    <s v="PUBLICACIÓN DOCUMENTOS DE ADJUDICACIÓN"/>
    <x v="1"/>
    <n v="100"/>
    <x v="0"/>
    <s v="Erika Maria Stipanovic Venegas - pestipan1"/>
    <x v="14"/>
    <s v="Ferney Baquero Figueredo - pfbaquer1"/>
    <s v="Sayda Yolanda Ochica Vargas - psochica1"/>
    <d v="2017-09-07T00:00:00"/>
    <x v="34"/>
    <x v="0"/>
  </r>
  <r>
    <s v="Accion_1006"/>
    <s v="El área de correspondencia incluirá dentro de sus recorridos diarios de la sede de la Calle 22, recogida en Sala de Consulta de los documentos y anexos allegados al correo licitaciones@idu.gov.co, que requieran ser radicados. Por parte de la DTPS se asignará una persona de Sala de Consulta para hacer entrega de los documentos y manejo de la planilla de control. Los correos quedarán radicados el mismo día de entrega, excepto los que lleguen con posterioridad al último recorrido."/>
    <s v="GESTION DOCUMENTAL A TRAVÉS DEL SISTEMA ORFEO"/>
    <x v="2"/>
    <n v="100"/>
    <x v="0"/>
    <s v="Erika Maria Stipanovic Venegas - pestipan1"/>
    <x v="14"/>
    <s v="Ferney Baquero Figueredo - pfbaquer1"/>
    <s v="Sayda Yolanda Ochica Vargas - psochica1"/>
    <d v="2017-09-07T00:00:00"/>
    <x v="34"/>
    <x v="0"/>
  </r>
  <r>
    <s v="Accion_1008"/>
    <s v="Incluir en la caracterización de indicadores de los meses de Noviembre y Diciembre de 2016 y siguientes con atrasos inferiores al 75% el registro de la acción correctiva o Preventiva."/>
    <s v="Indicadores con baja ejecución"/>
    <x v="2"/>
    <n v="100"/>
    <x v="0"/>
    <s v="Nohra Lucia Forero Cespedes - cnforero2"/>
    <x v="9"/>
    <s v="Isauro Cabrera Vega - picabrer1"/>
    <s v="Paula Juliana Serrano Serrano - cpserran1"/>
    <d v="2016-10-19T00:00:00"/>
    <x v="67"/>
    <x v="1"/>
  </r>
  <r>
    <s v="Accion_1011"/>
    <s v="Ajustar la política operacional para identificar acciones preventivas, correctivas o correcciones frente a tendencia de incumplimiento (Dos o más periodos incumpliendo)."/>
    <s v="Toma de Acciones Correctivas y Correcciones"/>
    <x v="2"/>
    <n v="100"/>
    <x v="0"/>
    <s v="Nohra Lucia Forero Cespedes - cnforero2"/>
    <x v="9"/>
    <s v="Isauro Cabrera Vega - picabrer1"/>
    <s v="Paula Juliana Serrano Serrano - cpserran1"/>
    <d v="2017-02-01T00:00:00"/>
    <x v="68"/>
    <x v="1"/>
  </r>
  <r>
    <s v="Accion_1013"/>
    <s v="Documentar las buenas prácticas en el ejercicio de las funciones de la OAP para el seguimiento de indicadores."/>
    <s v="Toma de Acciones Correctivas y Correcciones"/>
    <x v="2"/>
    <n v="100"/>
    <x v="0"/>
    <s v="Nohra Lucia Forero Cespedes - cnforero2"/>
    <x v="9"/>
    <s v="Isauro Cabrera Vega - picabrer1"/>
    <s v="Paula Juliana Serrano Serrano - cpserran1"/>
    <d v="2017-02-17T00:00:00"/>
    <x v="68"/>
    <x v="1"/>
  </r>
  <r>
    <s v="Accion_1014"/>
    <s v="Preparar curso virtual de gestión de indicadores"/>
    <s v="Toma de Acciones Correctivas y Correcciones"/>
    <x v="2"/>
    <n v="100"/>
    <x v="0"/>
    <s v="Nohra Lucia Forero Cespedes - cnforero2"/>
    <x v="9"/>
    <s v="Isauro Cabrera Vega - picabrer1"/>
    <s v="Paula Juliana Serrano Serrano - cpserran1"/>
    <d v="2017-02-01T00:00:00"/>
    <x v="19"/>
    <x v="1"/>
  </r>
  <r>
    <s v="Accion_1015"/>
    <s v="Modificar el procedimiento PR-GC-05 SUSCRIPCION DE CONTRATOS DERIVADOS DE PROCESOS DE SELECCIÓN"/>
    <s v="CORRECCIONES SUCESIVAS DE GARANTIAS"/>
    <x v="4"/>
    <m/>
    <x v="0"/>
    <s v="Erika Maria Stipanovic Venegas - pestipan1"/>
    <x v="15"/>
    <s v="Sandra Liliana Roya Blanco - psroyabl1"/>
    <s v="Johana Paola Lamilla Sanchez - cjlamill1"/>
    <d v="2017-10-04T00:00:00"/>
    <x v="69"/>
    <x v="0"/>
  </r>
  <r>
    <s v="Accion_1016"/>
    <s v="Realizar mesas de trabajo al interior de la DTM y sus subdirecciones para identificar la normatividad técnica de los documentos del proceso de conservación."/>
    <s v="NORMOGRAMA"/>
    <x v="1"/>
    <n v="100"/>
    <x v="0"/>
    <s v="Fabio Luis Ayala Rodriguez - pfayalar1"/>
    <x v="18"/>
    <s v="Luis Ernesto Bernal Rivera - plbernal1"/>
    <s v="Laura Patricia Otero Duran - ploterod1"/>
    <d v="2017-10-31T00:00:00"/>
    <x v="70"/>
    <x v="1"/>
  </r>
  <r>
    <s v="Accion_1017"/>
    <s v="Una vez concluidas las mesas de trabajo entre DTM enviar memorando a SGJ para revisar la pertinencia y aplicación de las normas allí citadas."/>
    <s v="NORMOGRAMA"/>
    <x v="4"/>
    <n v="0"/>
    <x v="0"/>
    <s v="Fabio Luis Ayala Rodriguez - pfayalar1"/>
    <x v="18"/>
    <s v="Luis Ernesto Bernal Rivera - plbernal1"/>
    <s v="Diana Marcela Pinzon Rey - cdpinzon1"/>
    <d v="2017-10-31T00:00:00"/>
    <x v="60"/>
    <x v="1"/>
  </r>
  <r>
    <s v="Accion_1018"/>
    <s v="Una vez concluidas las mesas de trabajo y obtenida respuesta de la SGJ se enviará memorando a la OAP para actualización del marco jurídico de los documentos del proceso de conservación."/>
    <s v="NORMOGRAMA"/>
    <x v="4"/>
    <n v="0"/>
    <x v="0"/>
    <s v="Fabio Luis Ayala Rodriguez - pfayalar1"/>
    <x v="18"/>
    <s v="Luis Ernesto Bernal Rivera - plbernal1"/>
    <s v="Diana Marcela Pinzon Rey - cdpinzon1"/>
    <d v="2017-10-31T00:00:00"/>
    <x v="71"/>
    <x v="1"/>
  </r>
  <r>
    <s v="Accion_1019"/>
    <s v="Realizar la contratación para la elaboración del Sistema Integrado de Conservación"/>
    <s v="Equipos de control"/>
    <x v="4"/>
    <m/>
    <x v="0"/>
    <s v="Yully Maritza Montenegro Suarez - cymonten1"/>
    <x v="10"/>
    <s v="Gloria Patricia Castano Echeverry - pgcastan1"/>
    <s v="Jhoan Estiven Matallana Torres - cjmatall1"/>
    <d v="2017-11-01T00:00:00"/>
    <x v="72"/>
    <x v="1"/>
  </r>
  <r>
    <s v="Accion_1020"/>
    <s v="Solicitar a la OAP se realice una sensibilización a los contratistas vinculados al archivo y correspondencia mediante outsourcing, sobre los lineamientos del IDU en los temas de SST y Gestión Ambiental"/>
    <s v="Sensibilización SST - Ambiental Outsourcing"/>
    <x v="2"/>
    <n v="100"/>
    <x v="0"/>
    <s v="Yully Maritza Montenegro Suarez - cymonten1"/>
    <x v="10"/>
    <s v="Gloria Patricia Castano Echeverry - pgcastan1"/>
    <s v="Jhoan Estiven Matallana Torres - cjmatall1"/>
    <d v="2017-10-17T00:00:00"/>
    <x v="32"/>
    <x v="1"/>
  </r>
  <r>
    <s v="Accion_1021"/>
    <s v="Actualizar el normograma del proceso de Gestión Documental"/>
    <s v="Control de documentos"/>
    <x v="2"/>
    <n v="100"/>
    <x v="0"/>
    <s v="Yully Maritza Montenegro Suarez - cymonten1"/>
    <x v="10"/>
    <s v="Gloria Patricia Castano Echeverry - pgcastan1"/>
    <s v="Jhoan Estiven Matallana Torres - cjmatall1"/>
    <d v="2017-10-17T00:00:00"/>
    <x v="73"/>
    <x v="1"/>
  </r>
  <r>
    <s v="Accion_1022"/>
    <s v="Realizar la solicitud a la OAP para derogar el procedimiento PR-GAF-063"/>
    <s v="Control de documentos"/>
    <x v="1"/>
    <n v="100"/>
    <x v="0"/>
    <s v="Yully Maritza Montenegro Suarez - cymonten1"/>
    <x v="10"/>
    <s v="Gloria Patricia Castano Echeverry - pgcastan1"/>
    <s v="Jhoan Estiven Matallana Torres - cjmatall1"/>
    <d v="2017-10-17T00:00:00"/>
    <x v="73"/>
    <x v="1"/>
  </r>
  <r>
    <s v="Accion_1023"/>
    <s v="Actualizar el Programa de Gestión Documental y su cronograma"/>
    <s v="Control de documentos"/>
    <x v="2"/>
    <n v="100"/>
    <x v="0"/>
    <s v="Yully Maritza Montenegro Suarez - cymonten1"/>
    <x v="10"/>
    <s v="Gloria Patricia Castano Echeverry - pgcastan1"/>
    <s v="Jhoan Estiven Matallana Torres - cjmatall1"/>
    <d v="2017-11-01T00:00:00"/>
    <x v="32"/>
    <x v="1"/>
  </r>
  <r>
    <s v="Accion_1024"/>
    <s v="Establecer un mecanismo para controlar el acceso de personas al Centro de Documentación"/>
    <s v="Acceso a las instalaciones"/>
    <x v="2"/>
    <n v="100"/>
    <x v="0"/>
    <s v="Yully Maritza Montenegro Suarez - cymonten1"/>
    <x v="10"/>
    <s v="Gloria Patricia Castano Echeverry - pgcastan1"/>
    <s v="Jhoan Estiven Matallana Torres - cjmatall1"/>
    <d v="2017-10-01T00:00:00"/>
    <x v="62"/>
    <x v="1"/>
  </r>
  <r>
    <s v="Accion_1025"/>
    <s v="Solicitar a la STRT que aclare el alcance, próposito, responsabilidad de la STRH y periodicidad del Control A.7.3.1. que establece el documento FO-TH-27, así como, el formato a utilizar para los acuerdos de seguridad de la información. De otra parte, solicitar que se involucre a la STRH en las mesas de trabajo que trate temas de administración de personal."/>
    <s v="Clausula de confidencialidad"/>
    <x v="2"/>
    <n v="100"/>
    <x v="0"/>
    <s v="Yully Maritza Montenegro Suarez - cymonten1"/>
    <x v="0"/>
    <s v="Paula Tatiana Arenas Gonzalez - pparenas1"/>
    <s v="Jorge Enrique Sepulveda Afanador - pjsepulv1"/>
    <d v="2017-10-10T00:00:00"/>
    <x v="32"/>
    <x v="1"/>
  </r>
  <r>
    <s v="Accion_1026"/>
    <s v="Solicitar a la DTAF y a la SGGC se analice la pertinencia de modificar el Acuerdo 002 de 2009 en lo relacionado con la selección de contratistas y el Plan de Contratación, dado que actualmente no es responsabilidad de la STRH"/>
    <s v="Validación competencias personal contratista"/>
    <x v="2"/>
    <n v="100"/>
    <x v="0"/>
    <s v="Yully Maritza Montenegro Suarez - cymonten1"/>
    <x v="0"/>
    <s v="Paula Tatiana Arenas Gonzalez - pparenas1"/>
    <s v="Jorge Enrique Sepulveda Afanador - pjsepulv1"/>
    <d v="2017-10-10T00:00:00"/>
    <x v="32"/>
    <x v="1"/>
  </r>
  <r>
    <s v="Accion_1027"/>
    <s v="Modificar el Instructivo IN-TH-06, en lo referente a la periodicidad de las reinducciones de acuerdo a lo que se establezca en al PIC"/>
    <s v="Reinducciones PIC"/>
    <x v="2"/>
    <n v="100"/>
    <x v="0"/>
    <s v="Yully Maritza Montenegro Suarez - cymonten1"/>
    <x v="0"/>
    <s v="Paula Tatiana Arenas Gonzalez - pparenas1"/>
    <s v="Jorge Enrique Sepulveda Afanador - pjsepulv1"/>
    <d v="2017-10-10T00:00:00"/>
    <x v="13"/>
    <x v="1"/>
  </r>
  <r>
    <s v="Accion_1028"/>
    <s v="Actualizar documento CPEO01_CARACTERIZACION_PROCESOS_EJECUCION_OBRAS_V_2"/>
    <s v="Actualización Caracterización proceso de Ejecución de Obra"/>
    <x v="4"/>
    <n v="0"/>
    <x v="0"/>
    <s v="Diego Fernando Aparicio Fuentes - pdaparic1"/>
    <x v="7"/>
    <s v="Cesar Augusto Reyes Riano - pcreyesr1"/>
    <s v="Habib Leonardo Mejia Rivera - chmejiar1"/>
    <d v="2017-10-13T00:00:00"/>
    <x v="74"/>
    <x v="1"/>
  </r>
  <r>
    <s v="Accion_1029"/>
    <s v="Realizar reunión con el acompañamiento de la OAP y la participación de los Subdirectores Generales de la SGDU y la SGI para revisar el alcance estratégico del proceso y analizar el personal requerido para la actualización de documentos del proceso."/>
    <s v="Debilidades en la determinación de los criterios y métodos necesarios para asegurarse de que tanto la operación, como el control del proceso sean eficaces y eficientes,"/>
    <x v="4"/>
    <n v="0"/>
    <x v="0"/>
    <s v="Consuelo Mercedes Russi Suarez - ccrussis1"/>
    <x v="19"/>
    <s v="Rafael Eduardo Abuchaibe Lopez - prabucha1"/>
    <s v="Blanca Nubia Penuela Roa - cbpenuel1"/>
    <d v="2017-10-26T00:00:00"/>
    <x v="42"/>
    <x v="1"/>
  </r>
  <r>
    <s v="Accion_1030"/>
    <s v="Revisar, actualizar, modificar y/o retirar, la Guía GU-IN-01 de Intervención de Infraestructura Vial y Espacio Público a Cargo de Terceros."/>
    <s v="Debilidades en la determinación de los criterios y métodos necesarios para asegurarse de que tanto la operación, como el control del proceso sean eficaces y eficientes,"/>
    <x v="4"/>
    <n v="0"/>
    <x v="0"/>
    <s v="Consuelo Mercedes Russi Suarez - ccrussis1"/>
    <x v="19"/>
    <s v="Rafael Eduardo Abuchaibe Lopez - prabucha1"/>
    <s v="Blanca Nubia Penuela Roa - cbpenuel1"/>
    <d v="2017-10-26T00:00:00"/>
    <x v="75"/>
    <x v="1"/>
  </r>
  <r>
    <s v="Accion_1031"/>
    <s v="Revisar, actualizar, modificar y/o retirar, la Guía GU-IN-02 de Coordinación IDU, ESP y TIC en proyectos de Infraestructura de Transporte."/>
    <s v="Debilidades en la determinación de los criterios y métodos necesarios para asegurarse de que tanto la operación, como el control del proceso sean eficaces y eficientes,"/>
    <x v="4"/>
    <n v="0"/>
    <x v="0"/>
    <s v="Consuelo Mercedes Russi Suarez - ccrussis1"/>
    <x v="19"/>
    <s v="Rafael Eduardo Abuchaibe Lopez - prabucha1"/>
    <s v="Blanca Nubia Penuela Roa - cbpenuel1"/>
    <d v="2017-10-25T00:00:00"/>
    <x v="76"/>
    <x v="1"/>
  </r>
  <r>
    <s v="Accion_1032"/>
    <s v="Revisar, actualizar, modificar y/o retirar, el Instructivo IN-IN-014 de Coordinación de Elaboración, Suscripción Ejecución y Terminación de Convenios y Contratos Interadministrativos."/>
    <s v="Debilidades en la determinación de los criterios y métodos necesarios para asegurarse de que tanto la operación, como el control del proceso sean eficaces y eficientes,"/>
    <x v="4"/>
    <n v="0"/>
    <x v="0"/>
    <s v="Consuelo Mercedes Russi Suarez - ccrussis1"/>
    <x v="19"/>
    <s v="Rafael Eduardo Abuchaibe Lopez - prabucha1"/>
    <s v="Blanca Nubia Penuela Roa - cbpenuel1"/>
    <d v="2017-10-26T00:00:00"/>
    <x v="75"/>
    <x v="1"/>
  </r>
  <r>
    <s v="Accion_1033"/>
    <s v="Revisar, actualizar, modificar y/o retirar, el Procedimiento 2-GPM-TM-3-3.6 de Gestión de Certificados de Disponibilidad Presupuestal para Proyectos Transmilenio."/>
    <s v="Debilidades en la determinación de los criterios y métodos necesarios para asegurarse de que tanto la operación, como el control del proceso sean eficaces y eficientes,"/>
    <x v="4"/>
    <n v="0"/>
    <x v="0"/>
    <s v="Consuelo Mercedes Russi Suarez - ccrussis1"/>
    <x v="3"/>
    <s v="Edgar Francisco Uribe Ramos - peuriber1"/>
    <s v="Claudia Ximena Moya Hederich - ccmoyahe1"/>
    <d v="2017-10-26T00:00:00"/>
    <x v="75"/>
    <x v="1"/>
  </r>
  <r>
    <s v="Accion_1034"/>
    <s v="Revisar, actualizar, modificar y/o retirar, el Instructivo IN-IN-01 de Coordinación de Convenios Interadministrativos para Intervención de la Infraestructura Vial y Espacio Público."/>
    <s v="Debilidades en la determinación de los criterios y métodos necesarios para asegurarse de que tanto la operación, como el control del proceso sean eficaces y eficientes,"/>
    <x v="4"/>
    <n v="0"/>
    <x v="0"/>
    <s v="Consuelo Mercedes Russi Suarez - ccrussis1"/>
    <x v="3"/>
    <s v="Edgar Francisco Uribe Ramos - peuriber1"/>
    <s v="Claudia Ximena Moya Hederich - ccmoyahe1"/>
    <d v="2017-10-26T00:00:00"/>
    <x v="75"/>
    <x v="1"/>
  </r>
  <r>
    <s v="Accion_1035"/>
    <s v="Revisar, ajustar y/o actualizar el marco normativo contemplado en el normograma frente a lo establecido en los procedimientos, guías e instructivos asociados al proceso, con la participación del equipo de personal de la SGDU y SGI que interviene en el proceso."/>
    <s v="Revisión del marco normativo"/>
    <x v="1"/>
    <n v="100"/>
    <x v="0"/>
    <s v="Consuelo Mercedes Russi Suarez - ccrussis1"/>
    <x v="19"/>
    <s v="Rafael Eduardo Abuchaibe Lopez - prabucha1"/>
    <s v="Blanca Nubia Penuela Roa - cbpenuel1"/>
    <d v="2017-10-26T00:00:00"/>
    <x v="13"/>
    <x v="1"/>
  </r>
  <r>
    <s v="Accion_1036"/>
    <s v="Remitir a la SGJ, el normograma ajustado y/o actualizado para su revisión, visto bueno y posterior publicación en la intranet - mapa de procesos."/>
    <s v="Revisión del marco normativo"/>
    <x v="1"/>
    <n v="100"/>
    <x v="0"/>
    <s v="Consuelo Mercedes Russi Suarez - ccrussis1"/>
    <x v="19"/>
    <s v="Rafael Eduardo Abuchaibe Lopez - prabucha1"/>
    <s v="Blanca Nubia Penuela Roa - cbpenuel1"/>
    <d v="2017-10-26T00:00:00"/>
    <x v="13"/>
    <x v="1"/>
  </r>
  <r>
    <s v="Accion_1037"/>
    <s v="Solicitar socialización sobre el manejo de archivos físicos y magnéticos a la Subdirección Técnica de Recursos Físicos y a la Subdirección Técnica de Recursos Tecnológicos."/>
    <s v="No conformidad numeral 4.2.4 control de registros"/>
    <x v="2"/>
    <n v="100"/>
    <x v="0"/>
    <s v="Fernando Garavito Guerra - pfgaravi1"/>
    <x v="20"/>
    <s v="Joanny Camelo Yepez - pjcamelo1"/>
    <s v="Sandra Yazmin Espinosa Valbuena - csespino1"/>
    <d v="2017-10-16T00:00:00"/>
    <x v="13"/>
    <x v="1"/>
  </r>
  <r>
    <s v="Accion_1038"/>
    <s v="Solicitar revisión de ajuste a las tablas de retención documental de la DTE a la Subdirección Técnica de Recursos Físicos STRF"/>
    <s v="No conformidad numeral 4.2.4 control de registros"/>
    <x v="2"/>
    <n v="100"/>
    <x v="0"/>
    <s v="Fernando Garavito Guerra - pfgaravi1"/>
    <x v="20"/>
    <s v="Joanny Camelo Yepez - pjcamelo1"/>
    <s v="Sandra Yazmin Espinosa Valbuena - csespino1"/>
    <d v="2017-10-16T00:00:00"/>
    <x v="13"/>
    <x v="1"/>
  </r>
  <r>
    <s v="Accion_1039"/>
    <s v="Actualizar la caracterización del proceso de Gestión Social y Participación Ciudadana"/>
    <s v="Documentación desactualizada"/>
    <x v="2"/>
    <n v="100"/>
    <x v="0"/>
    <s v="Camilo Oswaldo Barajas Sierra - pcbaraja1"/>
    <x v="8"/>
    <s v="Lucy Molano Rodriguez - plmolano1"/>
    <s v="Luisa Fernanda Aguilar Peña - plaguila2"/>
    <d v="2017-10-01T00:00:00"/>
    <x v="13"/>
    <x v="1"/>
  </r>
  <r>
    <s v="Accion_1040"/>
    <s v="Construir dos procedimientos de Gestión Social, uno para la etapa de Factibilidad y Estudios y Diseños y otro para las etapas de Construcción y Mantenimiento"/>
    <s v="Documentación desactualizada"/>
    <x v="4"/>
    <m/>
    <x v="0"/>
    <s v="Camilo Oswaldo Barajas Sierra - pcbaraja1"/>
    <x v="8"/>
    <s v="Lucy Molano Rodriguez - plmolano1"/>
    <s v="Luisa Fernanda Aguilar Peña - plaguila2"/>
    <d v="2017-10-01T00:00:00"/>
    <x v="77"/>
    <x v="1"/>
  </r>
  <r>
    <s v="Accion_1041"/>
    <s v="Actualizar la cartilla de trámites y servicios y publicar versión actualizada en intranet e internet"/>
    <s v="Documentación desactualizada"/>
    <x v="2"/>
    <n v="100"/>
    <x v="0"/>
    <s v="Camilo Oswaldo Barajas Sierra - pcbaraja1"/>
    <x v="8"/>
    <s v="Lucy Molano Rodriguez - plmolano1"/>
    <s v="Luisa Fernanda Aguilar Peña - plaguila2"/>
    <d v="2017-10-01T00:00:00"/>
    <x v="32"/>
    <x v="1"/>
  </r>
  <r>
    <s v="Accion_1042"/>
    <s v="Solicitar a OAP la publicación en intranet del seguimiento al plan de tratamiento de riesgos remitido el 6 de septiembre por correo electrónico."/>
    <s v="Planes de tratamiento sin actualizar"/>
    <x v="2"/>
    <n v="100"/>
    <x v="0"/>
    <s v="Camilo Oswaldo Barajas Sierra - pcbaraja1"/>
    <x v="8"/>
    <s v="Lucy Molano Rodriguez - plmolano1"/>
    <s v="Luisa Fernanda Aguilar Peña - plaguila2"/>
    <d v="2017-10-01T00:00:00"/>
    <x v="32"/>
    <x v="1"/>
  </r>
  <r>
    <s v="Accion_1043"/>
    <s v="Revisar en su totalidad el procedimiento &quot;PR-CI-01 Aplicación de la Garantía Única en su Amparo Estabilidad y Calidad de contratos de obra&quot;, a fin de actualizar el marco normativo e identificar si requiere alguna modificación adicional."/>
    <s v="CAMBIOS EN LA NORMATIVIDAD DEL PROCEDIMIENTO"/>
    <x v="1"/>
    <n v="100"/>
    <x v="0"/>
    <s v="Fabio Luis Ayala Rodriguez - pfayalar1"/>
    <x v="13"/>
    <s v="Gustavo Montano Rodriguez - pgmontan1"/>
    <s v="Pilar Perez Mesa - cpperezm1"/>
    <d v="2017-10-30T00:00:00"/>
    <x v="70"/>
    <x v="1"/>
  </r>
  <r>
    <s v="Accion_1044"/>
    <s v="Actualizar el procedimiento PRPE03 DIRECCIONAMIENTO_ESTRATÉGICO, para incluir la consolidación final de un informe y su respectiva socialización"/>
    <s v="Seguimiento Plataforma Estratégica"/>
    <x v="4"/>
    <m/>
    <x v="0"/>
    <s v="Yully Maritza Montenegro Suarez - cymonten1"/>
    <x v="9"/>
    <s v="Isauro Cabrera Vega - picabrer1"/>
    <s v="Paula Juliana Serrano Serrano - cpserran1"/>
    <d v="2017-11-30T00:00:00"/>
    <x v="60"/>
    <x v="1"/>
  </r>
  <r>
    <s v="Accion_1045"/>
    <s v="1. Sensbilización de los cambios mas relevantes en la metodología de riesgos."/>
    <s v="Metodología Gestión de Riesgos"/>
    <x v="4"/>
    <m/>
    <x v="0"/>
    <s v="Yully Maritza Montenegro Suarez - cymonten1"/>
    <x v="9"/>
    <s v="Isauro Cabrera Vega - picabrer1"/>
    <s v="Paula Juliana Serrano Serrano - cpserran1"/>
    <d v="2018-02-01T00:00:00"/>
    <x v="60"/>
    <x v="1"/>
  </r>
  <r>
    <s v="Accion_1046"/>
    <s v="2. Revisión de los instrumentos asociados a la descripción de los controles de los riesgos y si es pertinente realizar los ajustes a la metodología."/>
    <s v="Metodología Gestión de Riesgos"/>
    <x v="4"/>
    <m/>
    <x v="0"/>
    <s v="Yully Maritza Montenegro Suarez - cymonten1"/>
    <x v="9"/>
    <s v="Isauro Cabrera Vega - picabrer1"/>
    <s v="Paula Juliana Serrano Serrano - cpserran1"/>
    <d v="2018-02-01T00:00:00"/>
    <x v="60"/>
    <x v="1"/>
  </r>
  <r>
    <s v="Accion_1047"/>
    <s v="Informar por Memorando al a DTGC, la necesidad de incluir para los contratos como el mencionado en este hallazgo, para que se incluya como clausula general, lo relacionado como Acuerdos de confidencialidad."/>
    <s v="Acuerdos de Confidencialidad"/>
    <x v="2"/>
    <n v="100"/>
    <x v="0"/>
    <s v="Yully Maritza Montenegro Suarez - cymonten1"/>
    <x v="9"/>
    <s v="Isauro Cabrera Vega - picabrer1"/>
    <s v="Paula Juliana Serrano Serrano - cpserran1"/>
    <d v="2017-11-01T00:00:00"/>
    <x v="32"/>
    <x v="1"/>
  </r>
  <r>
    <s v="Accion_1048"/>
    <s v="1. Inclusión en el normograma de las normas asociadas al PDD, estatuto de Planeación, presupuesto, resolución manual de riesgos, conforme al hallazgo de la auditoría."/>
    <s v="Control de Documentos"/>
    <x v="2"/>
    <n v="100"/>
    <x v="0"/>
    <s v="Yully Maritza Montenegro Suarez - cymonten1"/>
    <x v="9"/>
    <s v="Isauro Cabrera Vega - picabrer1"/>
    <s v="Paula Juliana Serrano Serrano - cpserran1"/>
    <d v="2017-11-01T00:00:00"/>
    <x v="51"/>
    <x v="1"/>
  </r>
  <r>
    <s v="Accion_1049"/>
    <s v="2. Se realizó el retiro de la Matriz de riesgos desactualizada en el mes de septiembre de 2017. Actualizar en la intranet periódicamente las matrices de riesgos conforme a los cambios que se presentan en las mismas."/>
    <s v="Control de Documentos"/>
    <x v="2"/>
    <n v="100"/>
    <x v="0"/>
    <s v="Yully Maritza Montenegro Suarez - cymonten1"/>
    <x v="9"/>
    <s v="Isauro Cabrera Vega - picabrer1"/>
    <s v="Paula Juliana Serrano Serrano - cpserran1"/>
    <d v="2017-11-01T00:00:00"/>
    <x v="51"/>
    <x v="1"/>
  </r>
  <r>
    <s v="Accion_1050"/>
    <s v="3. Se realizará sensiblización al profesional contratista que publicó el manual de riesgos para el adecuado registro de las fechas para posteriores actualizaciones de documentos."/>
    <s v="Control de Documentos"/>
    <x v="2"/>
    <n v="100"/>
    <x v="0"/>
    <s v="Yully Maritza Montenegro Suarez - cymonten1"/>
    <x v="9"/>
    <s v="Isauro Cabrera Vega - picabrer1"/>
    <s v="Paula Juliana Serrano Serrano - cpserran1"/>
    <d v="2017-11-01T00:00:00"/>
    <x v="51"/>
    <x v="1"/>
  </r>
  <r>
    <s v="Accion_1051"/>
    <s v="1. Elaborar los informes trimestrales de indicadores por dependencia según los criterios de la guía de seguimiento."/>
    <s v="Reporte y seguimiento de indicadores de gestión"/>
    <x v="4"/>
    <m/>
    <x v="0"/>
    <s v="Yully Maritza Montenegro Suarez - cymonten1"/>
    <x v="9"/>
    <s v="Isauro Cabrera Vega - picabrer1"/>
    <s v="Paula Juliana Serrano Serrano - cpserran1"/>
    <d v="2017-11-01T00:00:00"/>
    <x v="60"/>
    <x v="1"/>
  </r>
  <r>
    <s v="Accion_1052"/>
    <s v="2. Sensibilización de la nueva guía de seguimiento a la gestión versión 4.0."/>
    <s v="Reporte y seguimiento de indicadores de gestión"/>
    <x v="4"/>
    <m/>
    <x v="0"/>
    <s v="Yully Maritza Montenegro Suarez - cymonten1"/>
    <x v="9"/>
    <s v="Isauro Cabrera Vega - picabrer1"/>
    <s v="Paula Juliana Serrano Serrano - cpserran1"/>
    <d v="2017-11-01T00:00:00"/>
    <x v="60"/>
    <x v="1"/>
  </r>
  <r>
    <s v="Accion_1053"/>
    <s v="3. Control de las solicitudes de modificación de indicadores y/o metas y las respuestas y decisiones sobre éstas."/>
    <s v="Reporte y seguimiento de indicadores de gestión"/>
    <x v="4"/>
    <m/>
    <x v="0"/>
    <s v="Yully Maritza Montenegro Suarez - cymonten1"/>
    <x v="9"/>
    <s v="Isauro Cabrera Vega - picabrer1"/>
    <s v="Paula Juliana Serrano Serrano - cpserran1"/>
    <d v="2017-11-01T00:00:00"/>
    <x v="60"/>
    <x v="1"/>
  </r>
  <r>
    <s v="Accion_1054"/>
    <s v="Se procederá a realizar una revisión del tiempo mencionado para el inicio de obras que está en el Proyecto de Acuerdo y se realizarán los ajustes necesarios"/>
    <s v="INCONSISTENCIA PLAZO INICIO OBRAS"/>
    <x v="1"/>
    <n v="100"/>
    <x v="0"/>
    <s v="Consuelo Mercedes Russi Suarez - ccrussis1"/>
    <x v="22"/>
    <s v="Hernando Arenas Castro - pharenas1"/>
    <s v="Svetlana Jimenez Pulido - csjimene1"/>
    <d v="2017-11-02T00:00:00"/>
    <x v="52"/>
    <x v="0"/>
  </r>
  <r>
    <s v="Accion_1055"/>
    <s v="Se realizará la aclaración técnica de que predios serán exentos de cobro"/>
    <s v="Revisar las exenciones de que trata el artículo 12"/>
    <x v="1"/>
    <n v="100"/>
    <x v="0"/>
    <s v="Consuelo Mercedes Russi Suarez - ccrussis1"/>
    <x v="22"/>
    <s v="Hernando Arenas Castro - pharenas1"/>
    <s v="Svetlana Jimenez Pulido - csjimene1"/>
    <d v="2017-11-02T00:00:00"/>
    <x v="52"/>
    <x v="0"/>
  </r>
  <r>
    <s v="Accion_1056"/>
    <s v="Se recomendará al área técnica que los proyectos de obra a ser incluidos en los proyectos de Acuerdo de valorización cuenten con estudios y diseños actualizados"/>
    <s v="Proyectos que como resultado de estudios y diseños generen Costos superiores al monto asignado"/>
    <x v="1"/>
    <n v="100"/>
    <x v="0"/>
    <s v="Consuelo Mercedes Russi Suarez - ccrussis1"/>
    <x v="22"/>
    <s v="Hernando Arenas Castro - pharenas1"/>
    <s v="Svetlana Jimenez Pulido - csjimene1"/>
    <d v="2017-11-02T00:00:00"/>
    <x v="52"/>
    <x v="0"/>
  </r>
  <r>
    <s v="Accion_1057"/>
    <s v="Anulación de los casos donde no existe terminación y realizar soporte a sistemas para que sean descargados los procesos que ya tenían la actividad K8."/>
    <s v="Actualización 18 expedientes en estado activo pero con última actuación “PROCESO TERMINADO Y PARA ARCHIVO”"/>
    <x v="1"/>
    <n v="100"/>
    <x v="0"/>
    <s v="Consuelo Mercedes Russi Suarez - ccrussis1"/>
    <x v="6"/>
    <s v="Carlos Francisco Ramirez Cardenas - pcramire1"/>
    <s v="Tatiana Vanessa Mahecha Valenzuela - ctmahech1"/>
    <d v="2017-11-02T00:00:00"/>
    <x v="32"/>
    <x v="0"/>
  </r>
  <r>
    <s v="Accion_1058"/>
    <s v="Se realizará la verificación de los mencionados procesos, y las actuaciones procesales a que haya lugar."/>
    <s v="3.602 Certificados de Deuda emitidos en los años 2010, 2011 y 2012, respecto de los cuales se podría presumir su prescripción en la actual vigencia."/>
    <x v="1"/>
    <n v="100"/>
    <x v="0"/>
    <s v="Consuelo Mercedes Russi Suarez - ccrussis1"/>
    <x v="6"/>
    <s v="Carlos Francisco Ramirez Cardenas - pcramire1"/>
    <s v="Tatiana Vanessa Mahecha Valenzuela - ctmahech1"/>
    <d v="2017-11-02T00:00:00"/>
    <x v="32"/>
    <x v="0"/>
  </r>
  <r>
    <s v="Accion_1059"/>
    <s v="Se realizará la actualización en el aplicativo valoricemos, con las respectivas actividades y así descargar el proceso para su correspondiente envío al archivo de la entidad."/>
    <s v="Expediente 756095, que continúa como responsable de su gestiónla ex-contratista María Isabel Lugo Pulecio"/>
    <x v="1"/>
    <n v="100"/>
    <x v="0"/>
    <s v="Consuelo Mercedes Russi Suarez - ccrussis1"/>
    <x v="6"/>
    <s v="Carlos Francisco Ramirez Cardenas - pcramire1"/>
    <s v="Tatiana Vanessa Mahecha Valenzuela - ctmahech1"/>
    <d v="2017-11-02T00:00:00"/>
    <x v="32"/>
    <x v="0"/>
  </r>
  <r>
    <s v="Accion_1060"/>
    <s v="Una jornada de capacitación en cuanto el manejo de la documentación y el archivo de documentos."/>
    <s v="Almacenamiento, la protección, la recuperación, de los registros"/>
    <x v="4"/>
    <m/>
    <x v="0"/>
    <s v="Consuelo Mercedes Russi Suarez - ccrussis1"/>
    <x v="15"/>
    <s v="Sandra Liliana Roya Blanco - psroyabl1"/>
    <s v="Johana Paola Lamilla Sanchez - cjlamill1"/>
    <d v="2017-11-01T00:00:00"/>
    <x v="71"/>
    <x v="1"/>
  </r>
  <r>
    <s v="Accion_1061"/>
    <s v="Se trasladará y recomendará la atender la observación a la Subdireccion Técnica de Recursos Tecnológicos."/>
    <s v="En las tareas de la EDT registradas en el sistema ZIPA : Gestión de proyectos, no es claro la realización de pruebas de desempeño sobre el sistema de información Valoricemos."/>
    <x v="1"/>
    <n v="100"/>
    <x v="0"/>
    <s v="Consuelo Mercedes Russi Suarez - ccrussis1"/>
    <x v="22"/>
    <s v="Hernando Arenas Castro - pharenas1"/>
    <s v="Svetlana Jimenez Pulido - csjimene1"/>
    <d v="2017-11-02T00:00:00"/>
    <x v="32"/>
    <x v="0"/>
  </r>
  <r>
    <s v="Accion_1062"/>
    <s v="Se tendrá en cuenta la prescripción dentro de la matriz de riesgos del proceso, pero solo cuando dentro del expediente de cobro coactivo no se haya gestionado ninguna actividad procesal tendiente al cobro de la obligación."/>
    <s v="En la matriz de riesgo institucional a septiembre de 2017, no se contempla riesgo asociado a la contingencia que se pueda presentar prescripción de la acción de cobro"/>
    <x v="1"/>
    <n v="100"/>
    <x v="0"/>
    <s v="Consuelo Mercedes Russi Suarez - ccrussis1"/>
    <x v="6"/>
    <s v="Carlos Francisco Ramirez Cardenas - pcramire1"/>
    <s v="Tatiana Vanessa Mahecha Valenzuela - ctmahech1"/>
    <d v="2017-11-02T00:00:00"/>
    <x v="32"/>
    <x v="0"/>
  </r>
  <r>
    <s v="Accion_1063"/>
    <s v="Generar un memorando al líder funcional del proyecto de implementación del Subsistema de Gestión de Seguridad de la Información, solicitando la apertura del aplicativo CHIE para la revisión y actualización del inventarios de activos de información."/>
    <s v="Activos de información"/>
    <x v="2"/>
    <n v="100"/>
    <x v="0"/>
    <s v="Yully Maritza Montenegro Suarez - cymonten1"/>
    <x v="22"/>
    <s v="Hernando Arenas Castro - pharenas1"/>
    <s v="Svetlana Jimenez Pulido - csjimene1"/>
    <d v="2017-11-01T00:00:00"/>
    <x v="13"/>
    <x v="1"/>
  </r>
  <r>
    <s v="Accion_1064"/>
    <s v="Solicitar a la STRT una capacitación a los gestores de información de la DTAV, STOP y STJEF, con el fin de recordar y actualizar los conocimientos sobre el tema"/>
    <s v="Activos de información"/>
    <x v="2"/>
    <n v="100"/>
    <x v="0"/>
    <s v="Yully Maritza Montenegro Suarez - cymonten1"/>
    <x v="22"/>
    <s v="Hernando Arenas Castro - pharenas1"/>
    <s v="Svetlana Jimenez Pulido - csjimene1"/>
    <d v="2017-11-01T00:00:00"/>
    <x v="13"/>
    <x v="1"/>
  </r>
  <r>
    <s v="Accion_1065"/>
    <s v="Realizar la revisión y actualización del inventario de activos de información registrados en la DTAV, STOP y STJEF"/>
    <s v="Activos de información"/>
    <x v="2"/>
    <n v="100"/>
    <x v="0"/>
    <s v="Yully Maritza Montenegro Suarez - cymonten1"/>
    <x v="22"/>
    <s v="Hernando Arenas Castro - pharenas1"/>
    <s v="Svetlana Jimenez Pulido - csjimene1"/>
    <d v="2017-11-01T00:00:00"/>
    <x v="13"/>
    <x v="1"/>
  </r>
  <r>
    <s v="Accion_1066"/>
    <s v="Solicitar mediante memorando a la Subdirección Técnica de Recursos Físicos un espacio adecuado para almacenar las cajas que no sean de uso frecuente en el proceso, así como los expedientes de cobro coactivo necesarios para la gestión."/>
    <s v="Inspección de puestos de trabajo"/>
    <x v="2"/>
    <n v="100"/>
    <x v="0"/>
    <s v="Yully Maritza Montenegro Suarez - cymonten1"/>
    <x v="22"/>
    <s v="Hernando Arenas Castro - pharenas1"/>
    <s v="Svetlana Jimenez Pulido - csjimene1"/>
    <d v="2017-11-01T00:00:00"/>
    <x v="13"/>
    <x v="1"/>
  </r>
  <r>
    <s v="Accion_1067"/>
    <s v="Solicitar a la Subdirección de Recursos Humanos una socialización sobre el procedimiento Identificación de peligros, Evaluación, Valoración de Riesgos y determinación de los controles necesarios, con el fin de que los funcionarios y contratistas de a DTAV, STOP y STJEF, conozcan los riesgos de tener objetos que obstaculicen su espacio de trabajo"/>
    <s v="Inspección de puestos de trabajo"/>
    <x v="2"/>
    <n v="100"/>
    <x v="0"/>
    <s v="Yully Maritza Montenegro Suarez - cymonten1"/>
    <x v="22"/>
    <s v="Hernando Arenas Castro - pharenas1"/>
    <s v="Svetlana Jimenez Pulido - csjimene1"/>
    <d v="2017-11-01T00:00:00"/>
    <x v="13"/>
    <x v="1"/>
  </r>
  <r>
    <s v="Accion_1068"/>
    <s v="Solicitar a la Dirección Técnica Administrativa y Financiera, la celeridad en los procesos de digitalización de los expedientes de la STJEF"/>
    <s v="Inspección de puestos de trabajo"/>
    <x v="2"/>
    <n v="100"/>
    <x v="0"/>
    <s v="Yully Maritza Montenegro Suarez - cymonten1"/>
    <x v="22"/>
    <s v="Hernando Arenas Castro - pharenas1"/>
    <s v="Svetlana Jimenez Pulido - csjimene1"/>
    <d v="2017-11-01T00:00:00"/>
    <x v="13"/>
    <x v="1"/>
  </r>
  <r>
    <s v="Accion_1069"/>
    <s v="Realizar reuniones con los grupos de trabajo del proceso, para que comprendan la importancia de mantener sus espacios en orden y sin obstáculos"/>
    <s v="Inspección de puestos de trabajo"/>
    <x v="2"/>
    <n v="100"/>
    <x v="0"/>
    <s v="Yully Maritza Montenegro Suarez - cymonten1"/>
    <x v="22"/>
    <s v="Hernando Arenas Castro - pharenas1"/>
    <s v="Svetlana Jimenez Pulido - csjimene1"/>
    <d v="2017-11-01T00:00:00"/>
    <x v="13"/>
    <x v="1"/>
  </r>
  <r>
    <s v="Accion_1070"/>
    <s v="Realizar revisiones periódicas de los sitios de trabajo, para que se encuentren libres de obstáculos"/>
    <s v="Inspección de puestos de trabajo"/>
    <x v="2"/>
    <n v="100"/>
    <x v="0"/>
    <s v="Yully Maritza Montenegro Suarez - cymonten1"/>
    <x v="22"/>
    <s v="Hernando Arenas Castro - pharenas1"/>
    <s v="Svetlana Jimenez Pulido - csjimene1"/>
    <d v="2017-11-01T00:00:00"/>
    <x v="13"/>
    <x v="1"/>
  </r>
  <r>
    <s v="Accion_1071"/>
    <s v="Se trasladará la observación a la STRF mediante memorando y se hará la recomendación de implementar mas elementos de señalización de rutas de evacuación efectivas y señalización reflectiva para las escaleras"/>
    <s v="Señalización"/>
    <x v="2"/>
    <n v="100"/>
    <x v="0"/>
    <s v="Yully Maritza Montenegro Suarez - cymonten1"/>
    <x v="22"/>
    <s v="Hernando Arenas Castro - pharenas1"/>
    <s v="Svetlana Jimenez Pulido - csjimene1"/>
    <d v="2017-11-01T00:00:00"/>
    <x v="13"/>
    <x v="1"/>
  </r>
  <r>
    <s v="Accion_1072"/>
    <s v="Realizar un memorando dirigido a la STRF, donde se recomiende la inclusión de la cláusula ambiental en los contratos de bienes y servicios"/>
    <s v="Incumplimiento Plan de Acción"/>
    <x v="2"/>
    <n v="100"/>
    <x v="0"/>
    <s v="Nohra Lucia Forero Cespedes - cnforero2"/>
    <x v="9"/>
    <s v="Isauro Cabrera Vega - picabrer1"/>
    <s v="Paula Juliana Serrano Serrano - cpserran1"/>
    <d v="2017-10-02T00:00:00"/>
    <x v="78"/>
    <x v="0"/>
  </r>
  <r>
    <s v="Accion_1073"/>
    <s v="Realizar un formato de inspección visual de las instalaciones donde tenga punto de agua."/>
    <s v="Incumplimiento Plan de Acción"/>
    <x v="2"/>
    <n v="100"/>
    <x v="0"/>
    <s v="Nohra Lucia Forero Cespedes - cnforero2"/>
    <x v="9"/>
    <s v="Isauro Cabrera Vega - picabrer1"/>
    <s v="Paula Juliana Serrano Serrano - cpserran1"/>
    <d v="2017-10-02T00:00:00"/>
    <x v="32"/>
    <x v="0"/>
  </r>
  <r>
    <s v="Accion_1074"/>
    <s v="1. Revisar y estructurar los formatos de auditoría interna y estandarizarlos como parte del SIG."/>
    <s v="Control de registros"/>
    <x v="2"/>
    <n v="0"/>
    <x v="0"/>
    <s v="Yully Maritza Montenegro Suarez - cymonten1"/>
    <x v="12"/>
    <s v="Ismael Martinez Guerrero - pimartin1"/>
    <s v="Gloria Nancy Saenz Ruiz - pgsaenzr1"/>
    <d v="2018-01-01T00:00:00"/>
    <x v="79"/>
    <x v="1"/>
  </r>
  <r>
    <s v="Accion_1075"/>
    <s v="2. Realizar un diagnóstico aleatorio de acuerdo con los memorandos generados durante el último semestre, validando la correcta asignación de los expedientes."/>
    <s v="Control de registros"/>
    <x v="2"/>
    <n v="0"/>
    <x v="0"/>
    <s v="Yully Maritza Montenegro Suarez - cymonten1"/>
    <x v="12"/>
    <s v="Ismael Martinez Guerrero - pimartin1"/>
    <s v="Gloria Nancy Saenz Ruiz - pgsaenzr1"/>
    <d v="2017-12-01T00:00:00"/>
    <x v="51"/>
    <x v="1"/>
  </r>
  <r>
    <s v="Accion_1076"/>
    <s v="3. Realizar actualización del listado de expedientes del proceso y divulgarlos al personal, asegurando su adecuada asignación."/>
    <s v="Control de registros"/>
    <x v="2"/>
    <n v="0"/>
    <x v="0"/>
    <s v="Yully Maritza Montenegro Suarez - cymonten1"/>
    <x v="12"/>
    <s v="Ismael Martinez Guerrero - pimartin1"/>
    <s v="Gloria Nancy Saenz Ruiz - pgsaenzr1"/>
    <d v="2018-02-01T00:00:00"/>
    <x v="79"/>
    <x v="1"/>
  </r>
  <r>
    <s v="Accion_1077"/>
    <s v="4. Realizar verificación trimestral de los expedientes asignados, para garantizar que no sea recurrente la inadecuada asignación de los mismos."/>
    <s v="Control de registros"/>
    <x v="4"/>
    <m/>
    <x v="0"/>
    <s v="Yully Maritza Montenegro Suarez - cymonten1"/>
    <x v="12"/>
    <s v="Ismael Martinez Guerrero - pimartin1"/>
    <s v="Gloria Nancy Saenz Ruiz - pgsaenzr1"/>
    <d v="2018-04-01T00:00:00"/>
    <x v="46"/>
    <x v="1"/>
  </r>
  <r>
    <s v="Accion_1078"/>
    <s v="Revisar la pertinencia del mecanismo para designación de auditores, definido en el procedimiento PREC01 Evaluación independiente y auditorías internas, para asegurar que en la practica el procedimiento sea funcional y operativizado, para alcanzar el objetivo principal del ciclo de auditorías internas."/>
    <s v="Asignación de auditores internos"/>
    <x v="4"/>
    <m/>
    <x v="0"/>
    <s v="Yully Maritza Montenegro Suarez - cymonten1"/>
    <x v="12"/>
    <s v="Ismael Martinez Guerrero - pimartin1"/>
    <s v="Gloria Nancy Saenz Ruiz - pgsaenzr1"/>
    <d v="2017-12-01T00:00:00"/>
    <x v="60"/>
    <x v="1"/>
  </r>
  <r>
    <s v="Accion_1079"/>
    <s v="1. Revisar y analizar los informes de Indicadores de Gestión generados por la OAP, realizando las observaciones correspondientes cuando sea necesario, de acuerdo con el desempeño del proceso."/>
    <s v="Acciones preventivas"/>
    <x v="4"/>
    <m/>
    <x v="0"/>
    <s v="Yully Maritza Montenegro Suarez - cymonten1"/>
    <x v="12"/>
    <s v="Ismael Martinez Guerrero - pimartin1"/>
    <s v="Gloria Nancy Saenz Ruiz - pgsaenzr1"/>
    <d v="2018-01-01T00:00:00"/>
    <x v="80"/>
    <x v="1"/>
  </r>
  <r>
    <s v="Accion_1080"/>
    <s v="2. Atender las recomendaciones realizadas como resultado del desempeño de los indicadores de gestión y demás fuentes de información, como base para la documentación de acciones preventivas desarrolladas por el proceso."/>
    <s v="Acciones preventivas"/>
    <x v="4"/>
    <m/>
    <x v="0"/>
    <s v="Yully Maritza Montenegro Suarez - cymonten1"/>
    <x v="12"/>
    <s v="Ismael Martinez Guerrero - pimartin1"/>
    <s v="Gloria Nancy Saenz Ruiz - pgsaenzr1"/>
    <d v="2018-01-01T00:00:00"/>
    <x v="80"/>
    <x v="1"/>
  </r>
  <r>
    <s v="Accion_1081"/>
    <s v="Diseñar una lista de chequeo donde se relacionen las auditorías realizadas durante 2017 y junto con la Oficina Asesora de Planeación se verificarán los informes emitidos por la Oficina de Control Interno, con el fin de identificar la necesidad de actualizar las dos matrices de riesgos de corrupción y gestión del procesos de gestión financiera"/>
    <s v="No contemplar los resultados de los procesos auditores en la actualización de los Planes de Mejoramiento"/>
    <x v="4"/>
    <m/>
    <x v="0"/>
    <s v="Camilo Oswaldo Barajas Sierra - pcbaraja1"/>
    <x v="17"/>
    <s v="Vladimiro Alberto Estrada Moncayo - pvestrad1"/>
    <s v="Jhon Fredy Ramirez Forero - cjramire7"/>
    <d v="2018-01-01T00:00:00"/>
    <x v="46"/>
    <x v="1"/>
  </r>
  <r>
    <s v="Accion_1082"/>
    <s v="Cambiar el medio de conservación a carpeta y crear expediente virtual en el Sistema de Información ORFEO, e incluir todos los documentos pertinentes al Plan Estratégico de Seguridad Vial"/>
    <s v="Control de registros"/>
    <x v="2"/>
    <n v="100"/>
    <x v="0"/>
    <s v="Yully Maritza Montenegro Suarez - cymonten1"/>
    <x v="10"/>
    <s v="Gloria Patricia Castano Echeverry - pgcastan1"/>
    <s v="Jhoan Estiven Matallana Torres - cjmatall1"/>
    <d v="2017-11-07T00:00:00"/>
    <x v="32"/>
    <x v="1"/>
  </r>
  <r>
    <s v="Accion_1083"/>
    <s v="Documentar la planeación 2018 y la ejecución para: 1. El mantenimiento preventivo y correctivo para las sedes de la Entidad. 2. El mantenimiento preventivo y correctivo para el Parque Automotor de la Entidad"/>
    <s v="Provisión de recursos"/>
    <x v="2"/>
    <n v="100"/>
    <x v="0"/>
    <s v="Yully Maritza Montenegro Suarez - cymonten1"/>
    <x v="10"/>
    <s v="Gloria Patricia Castano Echeverry - pgcastan1"/>
    <s v="Jhoan Estiven Matallana Torres - cjmatall1"/>
    <d v="2017-11-07T00:00:00"/>
    <x v="51"/>
    <x v="1"/>
  </r>
  <r>
    <s v="Accion_1084"/>
    <s v="Diseñar el plan de acción del Plan Estratégico de Seguridad Vial 2018-2019"/>
    <s v="P.E.S.V."/>
    <x v="2"/>
    <n v="100"/>
    <x v="0"/>
    <s v="Yully Maritza Montenegro Suarez - cymonten1"/>
    <x v="10"/>
    <s v="Gloria Patricia Castano Echeverry - pgcastan1"/>
    <s v="Jhoan Estiven Matallana Torres - cjmatall1"/>
    <d v="2017-11-07T00:00:00"/>
    <x v="81"/>
    <x v="1"/>
  </r>
  <r>
    <s v="Accion_1085"/>
    <s v="Establecer y diseñar las actividades correspondientes al Proceso de Recursos Físicos en el Plan Institucional de Seguridad y Salud en el Trabajo para la vigencia 2018"/>
    <s v="Plan de acción SST"/>
    <x v="2"/>
    <n v="100"/>
    <x v="0"/>
    <s v="Yully Maritza Montenegro Suarez - cymonten1"/>
    <x v="10"/>
    <s v="Gloria Patricia Castano Echeverry - pgcastan1"/>
    <s v="Jhoan Estiven Matallana Torres - cjmatall1"/>
    <d v="2017-11-07T00:00:00"/>
    <x v="81"/>
    <x v="1"/>
  </r>
  <r>
    <s v="Accion_1086"/>
    <s v="Evidenciar el Plan de Mantenimiento preventivo y correctivo de vehículos diseñado para la vigencia 2017-2018, cargándolo al aplicativo CHIE"/>
    <s v="Plan de mantenimiento"/>
    <x v="2"/>
    <n v="100"/>
    <x v="0"/>
    <s v="Yully Maritza Montenegro Suarez - cymonten1"/>
    <x v="10"/>
    <s v="Gloria Patricia Castano Echeverry - pgcastan1"/>
    <s v="Jhoan Estiven Matallana Torres - cjmatall1"/>
    <d v="2017-11-07T00:00:00"/>
    <x v="32"/>
    <x v="1"/>
  </r>
  <r>
    <s v="Accion_1087"/>
    <s v="Elaborar un plan de trabajo junto con la OAP para la revisión y actualización de los documentos asociados al Proceso de Recursos Físicos, y que se encuentran publicado en la Intranet de la Entidad"/>
    <s v="Control de documentos"/>
    <x v="2"/>
    <n v="0"/>
    <x v="0"/>
    <s v="Yully Maritza Montenegro Suarez - cymonten1"/>
    <x v="10"/>
    <s v="Gloria Patricia Castano Echeverry - pgcastan1"/>
    <s v="Jhoan Estiven Matallana Torres - cjmatall1"/>
    <d v="2017-11-07T00:00:00"/>
    <x v="81"/>
    <x v="1"/>
  </r>
  <r>
    <s v="Accion_1088"/>
    <s v="Diseñar una herramienta en donde se relacione la información relevante de los procesos de contratación a cargo de la STRF, con la cual se pueda realizar un seguimiento y control a los mismos."/>
    <s v="Acciones preventivas"/>
    <x v="2"/>
    <n v="0"/>
    <x v="0"/>
    <s v="Yully Maritza Montenegro Suarez - cymonten1"/>
    <x v="10"/>
    <s v="Gloria Patricia Castano Echeverry - pgcastan1"/>
    <s v="Jhoan Estiven Matallana Torres - cjmatall1"/>
    <d v="2017-11-07T00:00:00"/>
    <x v="81"/>
    <x v="1"/>
  </r>
  <r>
    <s v="Accion_1089"/>
    <s v="Socialización a los integrantes de la DTP, para la sensibilización, ubicación y diligenciamiento adecuado del Formato FO-IDU-131 ."/>
    <s v="Control de registros"/>
    <x v="4"/>
    <n v="0"/>
    <x v="0"/>
    <s v="Yully Maritza Montenegro Suarez - cymonten1"/>
    <x v="1"/>
    <s v="Jorge Mauricio Reyes Velandia - pjreyesv1"/>
    <s v="Erika Andrea Prieto Perez - ceprieto1"/>
    <d v="2017-11-03T00:00:00"/>
    <x v="46"/>
    <x v="1"/>
  </r>
  <r>
    <s v="Accion_1090"/>
    <s v="Actualizar y/o ajustar el Procedimiento &quot; PR-DP-096 Estructuración de Procesos Selectivos V 3&quot;, incluyendo la delegación al estructurador del proceso mediante memorando o correo electrónico por parte del Director Técnico del Área o el Coordinador de Estructuración. Sin embargo se debe ajustar el procedimiento para que en ausencia del coordinador de estructuración de planta se nombre mediante comunicación a un funcionario o un contratista de prestación de servicios."/>
    <s v="Control de registros"/>
    <x v="4"/>
    <n v="0"/>
    <x v="0"/>
    <s v="Yully Maritza Montenegro Suarez - cymonten1"/>
    <x v="1"/>
    <s v="Jorge Mauricio Reyes Velandia - pjreyesv1"/>
    <s v="Erika Andrea Prieto Perez - ceprieto1"/>
    <d v="2017-11-03T00:00:00"/>
    <x v="46"/>
    <x v="1"/>
  </r>
  <r>
    <s v="Accion_1091"/>
    <s v="La DTP instruirá por medio de un correo electrónico a los supervisores de contratos, que los informes mensuales se deberán radicar completos, es decir con todos los componentes, en un solo radicado, atendiendo lo especificado en el Manual de Interventora vigente. En caso de radicaciones incompletas, el informe será rechazado."/>
    <s v="Manual de interventoría"/>
    <x v="4"/>
    <n v="0"/>
    <x v="0"/>
    <s v="Yully Maritza Montenegro Suarez - cymonten1"/>
    <x v="1"/>
    <s v="Jorge Mauricio Reyes Velandia - pjreyesv1"/>
    <s v="Erika Andrea Prieto Perez - ceprieto1"/>
    <d v="2017-11-03T00:00:00"/>
    <x v="46"/>
    <x v="1"/>
  </r>
  <r>
    <s v="Accion_1092"/>
    <s v="Cumplir con lo establecido en el Manual de Interventoría vigente del IDU, la interventoría debe cumplir su plan de calidad y verificar el cumplimiento del plan de calidad del consultor; así mismo, enviar al IDU una certificación firmada del cumplimiento anexo al informe mensual de interventoría. Todo lo anterior se implementará por medio de reuniones y / o comunicaciones dirigidas a los supervisores e interventores."/>
    <s v="Manual de Interventoría"/>
    <x v="4"/>
    <n v="0"/>
    <x v="0"/>
    <s v="Yully Maritza Montenegro Suarez - cymonten1"/>
    <x v="1"/>
    <s v="Jorge Mauricio Reyes Velandia - pjreyesv1"/>
    <s v="Erika Andrea Prieto Perez - ceprieto1"/>
    <d v="2017-11-03T00:00:00"/>
    <x v="46"/>
    <x v="1"/>
  </r>
  <r>
    <s v="Accion_1093"/>
    <s v="Revisar con la anticipación necesaria que no se venzan las fechas de las acciones a cumplir, de lo contrario establecer y comunicar a la OCI oportunamente las nuevas fechas de cumplimiento."/>
    <s v="Acciones correctivas"/>
    <x v="4"/>
    <n v="0"/>
    <x v="0"/>
    <s v="Yully Maritza Montenegro Suarez - cymonten1"/>
    <x v="1"/>
    <s v="Jorge Mauricio Reyes Velandia - pjreyesv1"/>
    <s v="Erika Andrea Prieto Perez - ceprieto1"/>
    <d v="2017-11-03T00:00:00"/>
    <x v="46"/>
    <x v="1"/>
  </r>
  <r>
    <s v="Accion_1094"/>
    <s v="Elaborar el cronograma de los procesos de selección a cargo del área de forma mensual para el 2018, teniendo en cuenta el tiempo requerido y recursos humanos para los factores que impactan en las fechas programadas y por tanto proyectar unos tiempos más amplios."/>
    <s v="Indicadores de gestión"/>
    <x v="4"/>
    <n v="0"/>
    <x v="0"/>
    <s v="Yully Maritza Montenegro Suarez - cymonten1"/>
    <x v="1"/>
    <s v="Jorge Mauricio Reyes Velandia - pjreyesv1"/>
    <s v="Erika Andrea Prieto Perez - ceprieto1"/>
    <d v="2018-01-01T00:00:00"/>
    <x v="82"/>
    <x v="1"/>
  </r>
  <r>
    <s v="Accion_1095"/>
    <s v="Definir estructura y contenido mínimo del informe de gestión basado en indicadores de gestión, incluir este direccionamiento en la guia de seguimiento a la gestión IDU GU-PE-018."/>
    <s v="Control de registros"/>
    <x v="2"/>
    <n v="100"/>
    <x v="0"/>
    <s v="Yully Maritza Montenegro Suarez - cymonten1"/>
    <x v="9"/>
    <s v="Isauro Cabrera Vega - picabrer1"/>
    <s v="Paula Juliana Serrano Serrano - cpserran1"/>
    <d v="2017-10-20T00:00:00"/>
    <x v="13"/>
    <x v="1"/>
  </r>
  <r>
    <s v="Accion_1096"/>
    <s v="Solicitar a la Oficina Asesora de Planeación el ajuste del documento."/>
    <s v="Ajuste al Instructivo -INGC03"/>
    <x v="4"/>
    <m/>
    <x v="0"/>
    <s v="Consuelo Mercedes Russi Suarez - ccrussis1"/>
    <x v="15"/>
    <s v="Sandra Liliana Roya Blanco - psroyabl1"/>
    <s v="Johana Paola Lamilla Sanchez - cjlamill1"/>
    <d v="2017-11-01T00:00:00"/>
    <x v="71"/>
    <x v="1"/>
  </r>
  <r>
    <s v="Accion_1117"/>
    <s v="Actualizar la Matriz de requisitos del Sistema Integrado de Gestión"/>
    <s v="Matriz de requisitos del Sistema Integrado de Gestión"/>
    <x v="2"/>
    <n v="100"/>
    <x v="0"/>
    <s v="Yully Maritza Montenegro Suarez - cymonten1"/>
    <x v="9"/>
    <s v="Isauro Cabrera Vega - picabrer1"/>
    <s v="Paula Juliana Serrano Serrano - cpserran1"/>
    <d v="2017-11-01T00:00:00"/>
    <x v="51"/>
    <x v="1"/>
  </r>
  <r>
    <s v="Accion_1118"/>
    <s v="1.- Oficiar a STRH para que se incluya en el PIC los temas del SGA y SGC"/>
    <s v="Competencia, formación y toma de conciencia"/>
    <x v="3"/>
    <n v="0"/>
    <x v="0"/>
    <s v="Yully Maritza Montenegro Suarez - cymonten1"/>
    <x v="9"/>
    <s v="Isauro Cabrera Vega - picabrer1"/>
    <s v="Paula Juliana Serrano Serrano - cpserran1"/>
    <d v="2017-11-01T00:00:00"/>
    <x v="51"/>
    <x v="1"/>
  </r>
  <r>
    <s v="Accion_1119"/>
    <s v="2.- Oficiar a la OAC para que se aumente la cobertura de divulgación de los temas de SST, SGA y SGC"/>
    <s v="Competencia, formación y toma de conciencia"/>
    <x v="2"/>
    <n v="100"/>
    <x v="0"/>
    <s v="Yully Maritza Montenegro Suarez - cymonten1"/>
    <x v="9"/>
    <s v="Isauro Cabrera Vega - picabrer1"/>
    <s v="Paula Juliana Serrano Serrano - cpserran1"/>
    <d v="2017-11-01T00:00:00"/>
    <x v="51"/>
    <x v="1"/>
  </r>
  <r>
    <s v="Accion_1120"/>
    <s v="Organizar una mesa de trabajo entre SGGC, OAP, STRF y STRH para generar un Plan de trabajo que incluya, entre otras: 1. Cronograma de acciones de aplicación del programa de orden y aseo 2. Definir estrategia para interiorizar el programa de orden y aseo 3. Revisión de posibles acciones disciplinarias por inclumplimiento al programa de orden y aseo"/>
    <s v="Inspección Puestos de trabajo"/>
    <x v="4"/>
    <m/>
    <x v="0"/>
    <s v="Yully Maritza Montenegro Suarez - cymonten1"/>
    <x v="9"/>
    <s v="Isauro Cabrera Vega - picabrer1"/>
    <s v="Paula Juliana Serrano Serrano - cpserran1"/>
    <d v="2017-11-01T00:00:00"/>
    <x v="77"/>
    <x v="1"/>
  </r>
  <r>
    <s v="Accion_1121"/>
    <s v="1.- Verificar y establecer los puntos de control en el procedimiento."/>
    <s v="Control de Producto No Conforme"/>
    <x v="4"/>
    <m/>
    <x v="0"/>
    <s v="Yully Maritza Montenegro Suarez - cymonten1"/>
    <x v="9"/>
    <s v="Isauro Cabrera Vega - picabrer1"/>
    <s v="Paula Juliana Serrano Serrano - cpserran1"/>
    <d v="2017-11-01T00:00:00"/>
    <x v="77"/>
    <x v="1"/>
  </r>
  <r>
    <s v="Accion_1122"/>
    <s v="2.- Solicitar la Divulgación del tema ante OAC"/>
    <s v="Control de Producto No Conforme"/>
    <x v="4"/>
    <m/>
    <x v="0"/>
    <s v="Yully Maritza Montenegro Suarez - cymonten1"/>
    <x v="9"/>
    <s v="Isauro Cabrera Vega - picabrer1"/>
    <s v="Paula Juliana Serrano Serrano - cpserran1"/>
    <d v="2017-11-01T00:00:00"/>
    <x v="77"/>
    <x v="1"/>
  </r>
  <r>
    <s v="Accion_1123"/>
    <s v="Actualizar documentos de acuerdo con cronograma definido"/>
    <s v="Control de documentos"/>
    <x v="4"/>
    <m/>
    <x v="0"/>
    <s v="Yully Maritza Montenegro Suarez - cymonten1"/>
    <x v="9"/>
    <s v="Isauro Cabrera Vega - picabrer1"/>
    <s v="Paula Juliana Serrano Serrano - cpserran1"/>
    <d v="2017-11-01T00:00:00"/>
    <x v="83"/>
    <x v="1"/>
  </r>
  <r>
    <s v="Accion_1124"/>
    <s v="Actualizar documentos de acuerdo con cronograma definido"/>
    <s v="Control de Registros"/>
    <x v="3"/>
    <n v="0"/>
    <x v="0"/>
    <s v="Yully Maritza Montenegro Suarez - cymonten1"/>
    <x v="9"/>
    <s v="Isauro Cabrera Vega - picabrer1"/>
    <s v="Paula Juliana Serrano Serrano - cpserran1"/>
    <d v="2017-11-01T00:00:00"/>
    <x v="84"/>
    <x v="1"/>
  </r>
  <r>
    <s v="Accion_1125"/>
    <s v="Generar planes de mejoramiento derivados de la revisión por la dirección realizada en noviembre"/>
    <s v="Mejora Continua"/>
    <x v="2"/>
    <n v="100"/>
    <x v="0"/>
    <s v="Yully Maritza Montenegro Suarez - cymonten1"/>
    <x v="9"/>
    <s v="Isauro Cabrera Vega - picabrer1"/>
    <s v="Paula Juliana Serrano Serrano - cpserran1"/>
    <d v="2017-11-01T00:00:00"/>
    <x v="84"/>
    <x v="1"/>
  </r>
  <r>
    <s v="Accion_1126"/>
    <s v="Realizar las actividades y tramites necesarios con el apoyo de los especialistas del área y la OAP, para derogar los procedimientos obsoletos de la DTP."/>
    <s v="Procedimientos desactualizados y obsoletos."/>
    <x v="1"/>
    <n v="100"/>
    <x v="0"/>
    <s v="Wilson Guillermo Herrera Reyes - pwherrer1"/>
    <x v="1"/>
    <s v="Jorge Mauricio Reyes Velandia - pjreyesv1"/>
    <s v="Gloria Yaneth Arevalo - pgareval1"/>
    <d v="2017-11-18T00:00:00"/>
    <x v="32"/>
    <x v="1"/>
  </r>
  <r>
    <s v="Accion_1127"/>
    <s v="Elaborar y formalizar los procedimientos necesarios y/o que se requieran para el proceso de Factibilidad de Proyectos."/>
    <s v="Procedimientos desactualizados y obsoletos."/>
    <x v="4"/>
    <n v="0"/>
    <x v="0"/>
    <s v="Wilson Guillermo Herrera Reyes - pwherrer1"/>
    <x v="1"/>
    <s v="Jorge Mauricio Reyes Velandia - pjreyesv1"/>
    <s v="Gloria Yaneth Arevalo - pgareval1"/>
    <d v="2017-11-01T00:00:00"/>
    <x v="46"/>
    <x v="1"/>
  </r>
  <r>
    <s v="Accion_1128"/>
    <s v="Solicitar sensibilización a la STRF (grupo de archivo) sobre la aplicabilidad de las tablas de Retención Documental por medio de la estructura de expedientes del proceso de factibilidad a todo el personal de la DTP."/>
    <s v="Archivo de documentos de productos del proceso en expedientes Orfeo que no corresponden"/>
    <x v="2"/>
    <n v="100"/>
    <x v="0"/>
    <s v="Wilson Guillermo Herrera Reyes - pwherrer1"/>
    <x v="1"/>
    <s v="Jorge Mauricio Reyes Velandia - pjreyesv1"/>
    <s v="Gloria Yaneth Arevalo - pgareval1"/>
    <d v="2018-02-01T00:00:00"/>
    <x v="79"/>
    <x v="1"/>
  </r>
  <r>
    <s v="Accion_1129"/>
    <s v="Realizar reunión entre la DTP y la OAP para la sensibilización y reporte del Producto No Conforme aplicable al proceso."/>
    <s v="Incumplimiento en presentación de Informe de Producto No conforme"/>
    <x v="2"/>
    <n v="100"/>
    <x v="0"/>
    <s v="Wilson Guillermo Herrera Reyes - pwherrer1"/>
    <x v="1"/>
    <s v="Jorge Mauricio Reyes Velandia - pjreyesv1"/>
    <s v="Gloria Yaneth Arevalo - pgareval1"/>
    <d v="2018-02-01T00:00:00"/>
    <x v="79"/>
    <x v="1"/>
  </r>
  <r>
    <s v="Accion_1130"/>
    <s v="Enviar a la OAP el informe de producto No Conforme de la vigencia 2017 conforme a lo establecido en las políticas de operación y en el numeral 1.1.6.11 del procedimiento PR AC 05 &quot;Control del producto o servicio no conforme V3.0&quot;."/>
    <s v="Incumplimiento en presentación de Informe de Producto No conforme"/>
    <x v="3"/>
    <m/>
    <x v="0"/>
    <s v="Wilson Guillermo Herrera Reyes - pwherrer1"/>
    <x v="1"/>
    <s v="Jorge Mauricio Reyes Velandia - pjreyesv1"/>
    <s v="Gloria Yaneth Arevalo - pgareval1"/>
    <d v="2017-10-20T00:00:00"/>
    <x v="13"/>
    <x v="1"/>
  </r>
  <r>
    <s v="Accion_1131"/>
    <s v="Realizar una inspección visual de las instalaciones de la entidad."/>
    <s v="Incumplimiento Plan de Acción"/>
    <x v="2"/>
    <n v="100"/>
    <x v="0"/>
    <s v="Nohra Lucia Forero Cespedes - cnforero2"/>
    <x v="9"/>
    <s v="Isauro Cabrera Vega - picabrer1"/>
    <s v="Paula Juliana Serrano Serrano - cpserran1"/>
    <d v="2017-10-03T00:00:00"/>
    <x v="85"/>
    <x v="0"/>
  </r>
  <r>
    <s v="Accion_1132"/>
    <s v="Realizar la verificación en almenos dos contratos de outsourcing firmados en la presente vigencia que contengan la cláusula ambiental."/>
    <s v="Incumplimiento Plan de Acción"/>
    <x v="2"/>
    <n v="100"/>
    <x v="0"/>
    <s v="Nohra Lucia Forero Cespedes - cnforero2"/>
    <x v="9"/>
    <s v="Isauro Cabrera Vega - picabrer1"/>
    <s v="Paula Juliana Serrano Serrano - cpserran1"/>
    <d v="2017-10-03T00:00:00"/>
    <x v="86"/>
    <x v="0"/>
  </r>
  <r>
    <s v="Accion_1133"/>
    <s v="Realizar un estudio para determinar la pertinencia de la Resolución 12069 de 2014 y el término previsto en ella, en lo referente a la STRH, teniendo en cuenta que en la actualidad está la interfaz kactus - Stone, lo que permite que esté disponible desde el 1er día hábil del siguiente mes."/>
    <s v="Reporte pagos laborales a la STPC"/>
    <x v="2"/>
    <n v="100"/>
    <x v="0"/>
    <s v="Nohra Lucia Forero Cespedes - cnforero2"/>
    <x v="0"/>
    <s v="Paula Tatiana Arenas Gonzalez - pparenas1"/>
    <s v="Jorge Enrique Sepulveda Afanador - pjsepulv1"/>
    <d v="2017-09-04T00:00:00"/>
    <x v="32"/>
    <x v="0"/>
  </r>
  <r>
    <s v="Accion_1134"/>
    <s v="Solicitar a la STPC la actualización de la Resolución 12069 de 2014, dado que el procedimiento actual difiere del plasmado en la mencionada resolución."/>
    <s v="Reporte pago de incapacidades"/>
    <x v="2"/>
    <n v="100"/>
    <x v="0"/>
    <s v="Nohra Lucia Forero Cespedes - cnforero2"/>
    <x v="0"/>
    <s v="Paula Tatiana Arenas Gonzalez - pparenas1"/>
    <s v="Jorge Enrique Sepulveda Afanador - pjsepulv1"/>
    <d v="2017-10-02T00:00:00"/>
    <x v="51"/>
    <x v="0"/>
  </r>
  <r>
    <s v="Accion_1135"/>
    <s v="Dar respuesta a todas y cada una de las observaciones o inconsistencias que el el Ministerio de Hacienda y Crédito Público-MHCP emitió en el informe de inconsistencias a la información reportada en el primer semestre con fecha de corte del 30 de diciembre de 2016."/>
    <s v="Respuesta a Observaciones"/>
    <x v="2"/>
    <n v="100"/>
    <x v="0"/>
    <s v="Nohra Lucia Forero Cespedes - cnforero2"/>
    <x v="0"/>
    <s v="Paula Tatiana Arenas Gonzalez - pparenas1"/>
    <s v="Jorge Enrique Sepulveda Afanador - pjsepulv1"/>
    <d v="2017-09-04T00:00:00"/>
    <x v="32"/>
    <x v="0"/>
  </r>
  <r>
    <s v="Accion_1136"/>
    <s v="Impartir instrucción a los servidores para coordinar la forma como se entrega la documentación que debe remitirse a las historias laborales y el momento para hacerlo, así como la persona responsable de canalizarla."/>
    <s v="Historias laborales"/>
    <x v="2"/>
    <n v="100"/>
    <x v="0"/>
    <s v="Nohra Lucia Forero Cespedes - cnforero2"/>
    <x v="0"/>
    <s v="Paula Tatiana Arenas Gonzalez - pparenas1"/>
    <s v="Jorge Enrique Sepulveda Afanador - pjsepulv1"/>
    <d v="2017-11-30T00:00:00"/>
    <x v="79"/>
    <x v="0"/>
  </r>
  <r>
    <s v="Accion_1137"/>
    <s v="Realizar el seguimiento semestral al asistente de Kactus, e informar a los servidores que les falte información en el módulo de Biodata y hojas de vida su obligación de hacerlo."/>
    <s v="KACTUS"/>
    <x v="4"/>
    <m/>
    <x v="0"/>
    <s v="Nohra Lucia Forero Cespedes - cnforero2"/>
    <x v="0"/>
    <s v="Paula Tatiana Arenas Gonzalez - pparenas1"/>
    <s v="Jorge Enrique Sepulveda Afanador - pjsepulv1"/>
    <d v="2017-09-04T00:00:00"/>
    <x v="77"/>
    <x v="0"/>
  </r>
  <r>
    <s v="Accion_1138"/>
    <s v="Solicitar a la OAP la corrección del número de versión del instructivo que se encuentra publicado en la intranet."/>
    <s v="Procedimiento Desactualizado"/>
    <x v="2"/>
    <n v="100"/>
    <x v="0"/>
    <s v="Nohra Lucia Forero Cespedes - cnforero2"/>
    <x v="0"/>
    <s v="Paula Tatiana Arenas Gonzalez - pparenas1"/>
    <s v="Jorge Enrique Sepulveda Afanador - pjsepulv1"/>
    <d v="2017-09-01T00:00:00"/>
    <x v="87"/>
    <x v="0"/>
  </r>
  <r>
    <s v="Accion_1139"/>
    <s v="Verificar la razón por la cual se incluye esta fecha dado que puede correspornde a la creación del Instituto de Valorización (Hoy IDU) y aclrar la información del acto administrativo de creación del IDU, en la respuesta al reporte de inconsistencias de la información actualizada y enviada al FONCEP y el MHCP."/>
    <s v="Info desactualizada FONCEP"/>
    <x v="2"/>
    <n v="100"/>
    <x v="0"/>
    <s v="Nohra Lucia Forero Cespedes - cnforero2"/>
    <x v="0"/>
    <s v="Paula Tatiana Arenas Gonzalez - pparenas1"/>
    <s v="Jorge Enrique Sepulveda Afanador - pjsepulv1"/>
    <d v="2017-09-04T00:00:00"/>
    <x v="32"/>
    <x v="0"/>
  </r>
  <r>
    <s v="Accion_1140"/>
    <s v="Formalizar el formato de Resumen Presupuestal de Nómina."/>
    <s v="Diferencias en formato utilizado - no formalizado"/>
    <x v="2"/>
    <n v="100"/>
    <x v="0"/>
    <s v="Nohra Lucia Forero Cespedes - cnforero2"/>
    <x v="0"/>
    <s v="Paula Tatiana Arenas Gonzalez - pparenas1"/>
    <s v="Jorge Enrique Sepulveda Afanador - pjsepulv1"/>
    <d v="2017-09-04T00:00:00"/>
    <x v="78"/>
    <x v="0"/>
  </r>
  <r>
    <s v="Accion_1141"/>
    <s v="Solicitar mediante memorando dirigido a a los jefes sobre el impacto de las capacitaciones realizadas en la vigencia 2016, de tal manera que se pueda evidenciar la aplicación los conceptos y herramientas adquiridas en las capacitaciones realizadas a los servidores."/>
    <s v="Resultado de Capacitaciones"/>
    <x v="2"/>
    <n v="100"/>
    <x v="0"/>
    <s v="Nohra Lucia Forero Cespedes - cnforero2"/>
    <x v="0"/>
    <s v="Paula Tatiana Arenas Gonzalez - pparenas1"/>
    <s v="Jorge Enrique Sepulveda Afanador - pjsepulv1"/>
    <d v="2017-09-04T00:00:00"/>
    <x v="88"/>
    <x v="0"/>
  </r>
  <r>
    <s v="Accion_1142"/>
    <s v="Una vez realizados y radicados los estudios previos ante la DTPS, conformar en conjunto mesas de trabajo de tal manera que se puedan realizar los ajustes en el menor tiempo posible y así evitar demoras en el proceso."/>
    <s v="Inicio PIC"/>
    <x v="4"/>
    <m/>
    <x v="0"/>
    <s v="Nohra Lucia Forero Cespedes - cnforero2"/>
    <x v="0"/>
    <s v="Paula Tatiana Arenas Gonzalez - pparenas1"/>
    <s v="Jorge Enrique Sepulveda Afanador - pjsepulv1"/>
    <d v="2018-02-15T00:00:00"/>
    <x v="89"/>
    <x v="0"/>
  </r>
  <r>
    <s v="Accion_1143"/>
    <s v="Recordar a los servidores púiblicos su obligación de actualizar la Declaración Juramentada de Bienes y Rentas."/>
    <s v="Presentación de Declaración Juramentada de Bienes y Rentas"/>
    <x v="4"/>
    <m/>
    <x v="0"/>
    <s v="Nohra Lucia Forero Cespedes - cnforero2"/>
    <x v="0"/>
    <s v="Paula Tatiana Arenas Gonzalez - pparenas1"/>
    <s v="Jorge Enrique Sepulveda Afanador - pjsepulv1"/>
    <d v="2017-09-04T00:00:00"/>
    <x v="60"/>
    <x v="0"/>
  </r>
  <r>
    <s v="Accion_1144"/>
    <s v="Enviar a la historia laboral el documento original a la historia laboral correspondiente"/>
    <s v="Acuerdos de Gestión"/>
    <x v="2"/>
    <n v="100"/>
    <x v="0"/>
    <s v="Nohra Lucia Forero Cespedes - cnforero2"/>
    <x v="0"/>
    <s v="Paula Tatiana Arenas Gonzalez - pparenas1"/>
    <s v="Jorge Enrique Sepulveda Afanador - pjsepulv1"/>
    <d v="2017-09-01T00:00:00"/>
    <x v="13"/>
    <x v="0"/>
  </r>
  <r>
    <s v="Accion_1145"/>
    <s v="Definir y documentar buenas practicas en el ejercicio del Rol Asesor de los profesionales SIG de la OAP"/>
    <s v="Seguimiento y medición de los procesos"/>
    <x v="2"/>
    <n v="100"/>
    <x v="0"/>
    <s v="Yully Maritza Montenegro Suarez - cymonten1"/>
    <x v="9"/>
    <s v="Isauro Cabrera Vega - picabrer1"/>
    <s v="Paula Juliana Serrano Serrano - cpserran1"/>
    <d v="2017-10-20T00:00:00"/>
    <x v="13"/>
    <x v="1"/>
  </r>
  <r>
    <s v="Accion_1146"/>
    <s v="Realizar revisiones aleatorias a las historias laborales para verificar que estén completas."/>
    <s v="Eficacia Acciones"/>
    <x v="3"/>
    <m/>
    <x v="0"/>
    <s v="Nohra Lucia Forero Cespedes - cnforero2"/>
    <x v="0"/>
    <s v="Paula Tatiana Arenas Gonzalez - pparenas1"/>
    <s v="Jorge Enrique Sepulveda Afanador - pjsepulv1"/>
    <d v="2017-11-30T00:00:00"/>
    <x v="79"/>
    <x v="0"/>
  </r>
  <r>
    <s v="Accion_1147"/>
    <s v="Realizar las capacitaciones requeridas para que todos los servidores públicos y/o particulares que intervienen en el proceso, interioricen la ruta de acceso y ubicación del Sistema Integrado de Gestión IDU - SIGI y las directrices de los subsistemas de Calidad, Ambiental, Seguridad de la Información y Seguridad - Salud en el Trabajo."/>
    <s v="Ruta de acceso al SIGI"/>
    <x v="2"/>
    <n v="100"/>
    <x v="0"/>
    <s v="Nohra Lucia Forero Cespedes - cnforero2"/>
    <x v="11"/>
    <s v="Carlos Andres Espejo Osorio - pcespejo1"/>
    <s v="Oscar Fabian Cortes Manrique - cocortes2"/>
    <d v="2017-11-01T00:00:00"/>
    <x v="13"/>
    <x v="1"/>
  </r>
  <r>
    <s v="Accion_1148"/>
    <s v="Actualizar los Los procedimientos PRC-026 “Medios De omunicación” y PRC-027 “Canales De formación” se encuentran desactualizados, al igual que la matriz de Riesgos del Proceso"/>
    <s v="Documentación Desactualizada"/>
    <x v="2"/>
    <n v="100"/>
    <x v="0"/>
    <s v="Nohra Lucia Forero Cespedes - cnforero2"/>
    <x v="11"/>
    <s v="Carlos Andres Espejo Osorio - pcespejo1"/>
    <s v="Oscar Fabian Cortes Manrique - cocortes2"/>
    <d v="2017-11-01T00:00:00"/>
    <x v="70"/>
    <x v="1"/>
  </r>
  <r>
    <s v="Accion_1149"/>
    <s v="Actualizar, registrar o evaluar la pertinencia de los formatos FO-CO-01, FO-GG-210/211/212/213/215"/>
    <s v="Uso de Formatos"/>
    <x v="2"/>
    <n v="100"/>
    <x v="0"/>
    <s v="Nohra Lucia Forero Cespedes - cnforero2"/>
    <x v="11"/>
    <s v="Carlos Andres Espejo Osorio - pcespejo1"/>
    <s v="Oscar Fabian Cortes Manrique - cocortes2"/>
    <d v="2017-11-01T00:00:00"/>
    <x v="70"/>
    <x v="1"/>
  </r>
  <r>
    <s v="Accion_1150"/>
    <s v="Efectuar semestralmente una encuesta de satisfacción a los funcionarios y contratistas del IDU, sobre los servicios prestados por la OAC"/>
    <s v="Incumpliendo lo establecido en el numeral 8.2.3"/>
    <x v="2"/>
    <n v="100"/>
    <x v="0"/>
    <s v="Nohra Lucia Forero Cespedes - cnforero2"/>
    <x v="11"/>
    <s v="Carlos Andres Espejo Osorio - pcespejo1"/>
    <s v="Oscar Fabian Cortes Manrique - cocortes2"/>
    <d v="2017-11-01T00:00:00"/>
    <x v="13"/>
    <x v="1"/>
  </r>
  <r>
    <s v="Accion_1151"/>
    <s v="Caracterizar un indicador de gestión para la vigencia 2018, el cual es el siguiente: &quot;Cumplimiento de los términos legales en cada una de las etapas procesales, concretamente en las etapas de indagación, investigación y juicio de los procesos disciplinarios aperturados a partir de 2018&quot;."/>
    <s v="Seguimiento y medición del proceso"/>
    <x v="2"/>
    <n v="100"/>
    <x v="0"/>
    <s v="Yully Maritza Montenegro Suarez - cymonten1"/>
    <x v="25"/>
    <s v="Patricia Del Pilar Zapata Oliveros - ppzapata1"/>
    <s v="Victor Javier Sanchez Melo - pvsanche1"/>
    <d v="2018-01-05T00:00:00"/>
    <x v="90"/>
    <x v="1"/>
  </r>
  <r>
    <s v="Accion_1152"/>
    <s v="Gestionar la contratación de contratistas y vinculación de planta."/>
    <s v="Recurso Humano"/>
    <x v="2"/>
    <n v="100"/>
    <x v="0"/>
    <s v="Yully Maritza Montenegro Suarez - cymonten1"/>
    <x v="25"/>
    <s v="Patricia Del Pilar Zapata Oliveros - ppzapata1"/>
    <s v="Denix Clariveht Martinez Rojas - pdmartin2"/>
    <d v="2017-10-01T00:00:00"/>
    <x v="13"/>
    <x v="1"/>
  </r>
  <r>
    <s v="Accion_1153"/>
    <s v="Diseñar un cronograma de actividades que cumpla con la información enunciada en la caracterización en relación a destinatarios, temas y estrategias para el desarrollo de la labor preventiva, que se ejecutará en el 2018"/>
    <s v="Control de registros"/>
    <x v="2"/>
    <n v="100"/>
    <x v="0"/>
    <s v="Yully Maritza Montenegro Suarez - cymonten1"/>
    <x v="25"/>
    <s v="Patricia Del Pilar Zapata Oliveros - ppzapata1"/>
    <s v="Victor Javier Sanchez Melo - pvsanche1"/>
    <d v="2017-12-01T00:00:00"/>
    <x v="34"/>
    <x v="1"/>
  </r>
  <r>
    <s v="Accion_1154"/>
    <s v="Se efectuó una reunión con la jefe de la OCD donde se verificó e informó a la líder, que efectivamente si se lleva control sobre la información critica y sensible generada por los funcionarios y contratistas que se desvinculan de la OCD"/>
    <s v="Activos de información"/>
    <x v="4"/>
    <n v="0"/>
    <x v="0"/>
    <s v="Yully Maritza Montenegro Suarez - cymonten1"/>
    <x v="25"/>
    <s v="Patricia Del Pilar Zapata Oliveros - ppzapata1"/>
    <s v="Victor Javier Sanchez Melo - pvsanche1"/>
    <d v="2017-11-01T00:00:00"/>
    <x v="60"/>
    <x v="1"/>
  </r>
  <r>
    <s v="Accion_1155"/>
    <s v="Respecto a los activos de información de la OCD se efectuará una actualización de dichos activos en el aplicativo correspondiente, de acuerdo con los lineamientos y cronograma que establezca el líder del proceso"/>
    <s v="Activos de información"/>
    <x v="4"/>
    <n v="0"/>
    <x v="0"/>
    <s v="Yully Maritza Montenegro Suarez - cymonten1"/>
    <x v="25"/>
    <s v="Patricia Del Pilar Zapata Oliveros - ppzapata1"/>
    <s v="Victor Javier Sanchez Melo - pvsanche1"/>
    <d v="2017-11-01T00:00:00"/>
    <x v="60"/>
    <x v="1"/>
  </r>
  <r>
    <s v="Accion_1156"/>
    <s v="Revisar el marco normativo aplicable al proceso de Gestión Predial y remitirlo a la SGJ, responsable de la publicación y actualización del normograma"/>
    <s v="Normograma del proceso"/>
    <x v="2"/>
    <n v="100"/>
    <x v="0"/>
    <s v="Yully Maritza Montenegro Suarez - cymonten1"/>
    <x v="16"/>
    <s v="Martha Alvarez Escobar - pmalvare1"/>
    <s v="Piedad Nieto Pabon - cpnietop1"/>
    <d v="2017-10-15T00:00:00"/>
    <x v="13"/>
    <x v="1"/>
  </r>
  <r>
    <s v="Accion_1157"/>
    <s v="Actualizar el manual de administración del riesgo."/>
    <s v="Acciones para tratar riesgos y oportunidades"/>
    <x v="2"/>
    <n v="100"/>
    <x v="0"/>
    <s v="Adriana Mabel Nino Acosta - paninoac1"/>
    <x v="2"/>
    <s v="Leydy Yohana Pineda Afanador - plpineda2"/>
    <s v="Hector Andres Mafla Trujillo - phmaflat1"/>
    <d v="2017-12-01T00:00:00"/>
    <x v="70"/>
    <x v="1"/>
  </r>
  <r>
    <s v="Accion_1158"/>
    <s v="Realizar dos (2) campañas de divulgación sobre la declaración de aplicabilidad del SGSI"/>
    <s v="Acciones para tratar riesgos y oportunidades"/>
    <x v="2"/>
    <n v="100"/>
    <x v="0"/>
    <s v="Adriana Mabel Nino Acosta - paninoac1"/>
    <x v="2"/>
    <s v="Leydy Yohana Pineda Afanador - plpineda2"/>
    <s v="Hugo Fernando Ramirez Ospina - chramire8"/>
    <d v="2017-11-07T00:00:00"/>
    <x v="13"/>
    <x v="1"/>
  </r>
  <r>
    <s v="Accion_1159"/>
    <s v="Actualizar el procedimiento PR-TI-16 Gestión de la Capacidad y Disponibilidad, para hacer la inclusión de las consolas de monitoreo."/>
    <s v="Gestión de capacidad y disponibilidad"/>
    <x v="4"/>
    <m/>
    <x v="0"/>
    <s v="Adriana Mabel Nino Acosta - paninoac1"/>
    <x v="2"/>
    <s v="Leydy Yohana Pineda Afanador - plpineda2"/>
    <s v="Hugo Fernando Ramirez Ospina - chramire8"/>
    <d v="2018-02-01T00:00:00"/>
    <x v="60"/>
    <x v="1"/>
  </r>
  <r>
    <s v="Accion_1160"/>
    <s v="Divulgar el nuevo procedimiento, el formato asociado y su objetivo final"/>
    <s v="Gestión de capacidad y disponibilidad"/>
    <x v="4"/>
    <m/>
    <x v="0"/>
    <s v="Adriana Mabel Nino Acosta - paninoac1"/>
    <x v="2"/>
    <s v="Leydy Yohana Pineda Afanador - plpineda2"/>
    <s v="Hector Andres Mafla Trujillo - phmaflat1"/>
    <d v="2018-02-01T00:00:00"/>
    <x v="46"/>
    <x v="1"/>
  </r>
  <r>
    <s v="Accion_1161"/>
    <s v="Divulgar el nuevo procedimiento de desarrollo de soluciones de TI y los controles asociados"/>
    <s v="Declaración de aplicabilidad"/>
    <x v="4"/>
    <m/>
    <x v="0"/>
    <s v="Adriana Mabel Nino Acosta - paninoac1"/>
    <x v="2"/>
    <s v="Leydy Yohana Pineda Afanador - plpineda2"/>
    <s v="Hector Andres Mafla Trujillo - phmaflat1"/>
    <d v="2018-02-01T00:00:00"/>
    <x v="46"/>
    <x v="1"/>
  </r>
  <r>
    <s v="Accion_1162"/>
    <s v="Divulgar el nuevo procedimiento de desarrollo de soluciones de TI y los controles asociados"/>
    <s v="Prueba de aceptación de sistemas"/>
    <x v="4"/>
    <m/>
    <x v="0"/>
    <s v="Adriana Mabel Nino Acosta - paninoac1"/>
    <x v="2"/>
    <s v="Leydy Yohana Pineda Afanador - plpineda2"/>
    <s v="Hector Andres Mafla Trujillo - phmaflat1"/>
    <d v="2018-02-01T00:00:00"/>
    <x v="46"/>
    <x v="1"/>
  </r>
  <r>
    <s v="Accion_1163"/>
    <s v="Fortalecer la estrategia de comunicaciones relacionada con el SGSI."/>
    <s v="Acuerdo de confidencialidad con terceros"/>
    <x v="4"/>
    <m/>
    <x v="0"/>
    <s v="Adriana Mabel Nino Acosta - paninoac1"/>
    <x v="2"/>
    <s v="Leydy Yohana Pineda Afanador - plpineda2"/>
    <s v="Hector Andres Mafla Trujillo - phmaflat1"/>
    <d v="2018-02-01T00:00:00"/>
    <x v="71"/>
    <x v="1"/>
  </r>
  <r>
    <s v="Accion_1164"/>
    <s v="Elaborar y gestionar la divulgación de una cartilla digital sobre las responsabilidades de la Gente IDU ante el SGSI"/>
    <s v="Acuerdo de confidencialidad con terceros"/>
    <x v="2"/>
    <n v="100"/>
    <x v="0"/>
    <s v="Adriana Mabel Nino Acosta - paninoac1"/>
    <x v="2"/>
    <s v="Leydy Yohana Pineda Afanador - plpineda2"/>
    <s v="Hector Andres Mafla Trujillo - phmaflat1"/>
    <d v="2017-11-01T00:00:00"/>
    <x v="70"/>
    <x v="1"/>
  </r>
  <r>
    <s v="Accion_1165"/>
    <s v="Solicitar al líder del SIG que se evalué la pertinencia de publicar los documentos propios de los subsistemas de gestión como el SGSI, con códigos transversales que se entiendan como de propiedad y uso de toda la Gente IDU."/>
    <s v="Acuerdo de confidencialidad con terceros"/>
    <x v="2"/>
    <n v="100"/>
    <x v="0"/>
    <s v="Adriana Mabel Nino Acosta - paninoac1"/>
    <x v="2"/>
    <s v="Leydy Yohana Pineda Afanador - plpineda2"/>
    <s v="Hector Andres Mafla Trujillo - phmaflat1"/>
    <d v="2017-11-07T00:00:00"/>
    <x v="91"/>
    <x v="1"/>
  </r>
  <r>
    <s v="Accion_1166"/>
    <s v="Ajustar el procedimiento PR-TI-13 Gestión de Activos de Información en cuanto a la periodicidad de la actualización del inventario y el mecanismo de publicación del reporte."/>
    <s v="Gestión de Activos de Información"/>
    <x v="4"/>
    <m/>
    <x v="0"/>
    <s v="Adriana Mabel Nino Acosta - paninoac1"/>
    <x v="2"/>
    <s v="Leydy Yohana Pineda Afanador - plpineda2"/>
    <s v="Hector Andres Mafla Trujillo - phmaflat1"/>
    <d v="2017-12-11T00:00:00"/>
    <x v="60"/>
    <x v="1"/>
  </r>
  <r>
    <s v="Accion_1167"/>
    <s v="Realizar al menos una sesión de sensibilización a los gestores de activos organizacionales, previa a la actualización del inventario."/>
    <s v="Gestión de Activos de Información"/>
    <x v="4"/>
    <m/>
    <x v="0"/>
    <s v="Adriana Mabel Nino Acosta - paninoac1"/>
    <x v="2"/>
    <s v="Leydy Yohana Pineda Afanador - plpineda2"/>
    <s v="Hugo Fernando Ramirez Ospina - chramire8"/>
    <d v="2018-04-01T00:00:00"/>
    <x v="92"/>
    <x v="1"/>
  </r>
  <r>
    <s v="Accion_1168"/>
    <s v="Realizar una (1) campaña de divulgación sobre la importancia del inventario de activos organizacionales."/>
    <s v="Gestión de Activos de Información"/>
    <x v="4"/>
    <m/>
    <x v="0"/>
    <s v="Adriana Mabel Nino Acosta - paninoac1"/>
    <x v="2"/>
    <s v="Leydy Yohana Pineda Afanador - plpineda2"/>
    <s v="Hector Andres Mafla Trujillo - phmaflat1"/>
    <d v="2018-08-01T00:00:00"/>
    <x v="92"/>
    <x v="1"/>
  </r>
  <r>
    <s v="Accion_1169"/>
    <s v="Realizar una (1) campaña de divulgación sobre la importancia del correcto uso de las carpetas compartidas."/>
    <s v="Respaldo de la información"/>
    <x v="4"/>
    <m/>
    <x v="0"/>
    <s v="Adriana Mabel Nino Acosta - paninoac1"/>
    <x v="2"/>
    <s v="Leydy Yohana Pineda Afanador - plpineda2"/>
    <s v="Hector Andres Mafla Trujillo - phmaflat1"/>
    <d v="2018-01-22T00:00:00"/>
    <x v="46"/>
    <x v="1"/>
  </r>
  <r>
    <s v="Accion_1170"/>
    <s v="Informar a los propietarios de los sistemas de información, la periodicidad y tipología de las copias de seguridad que se realizan."/>
    <s v="Respaldo de la información"/>
    <x v="2"/>
    <n v="80"/>
    <x v="0"/>
    <s v="Adriana Mabel Nino Acosta - paninoac1"/>
    <x v="2"/>
    <s v="Leydy Yohana Pineda Afanador - plpineda2"/>
    <s v="Marco Fidel Guerrero Parada - pmguerre1"/>
    <d v="2017-12-01T00:00:00"/>
    <x v="70"/>
    <x v="1"/>
  </r>
  <r>
    <s v="Accion_1171"/>
    <s v="Incluir la política dentro del procedimiento de Gestión de cobro coactivo, describiendo en ella que los términos y tiempos son los establecidos en la ley correspondiente."/>
    <s v="Política de operación"/>
    <x v="2"/>
    <n v="100"/>
    <x v="0"/>
    <s v="Yully Maritza Montenegro Suarez - cymonten1"/>
    <x v="6"/>
    <s v="Carlos Francisco Ramirez Cardenas - pcramire1"/>
    <s v="Tatiana Vanessa Mahecha Valenzuela - ctmahech1"/>
    <d v="2017-11-30T00:00:00"/>
    <x v="65"/>
    <x v="1"/>
  </r>
  <r>
    <s v="Accion_1172"/>
    <s v="Realizar actualización de procedimientos"/>
    <s v="IMPLEMENTAR MECANISMOS EFECTIVOS DE CONTROL QUE ASEGUREN LA PUBLICACIÓN OPORTUNA"/>
    <x v="4"/>
    <n v="0"/>
    <x v="0"/>
    <s v="Consuelo Mercedes Russi Suarez - ccrussis1"/>
    <x v="14"/>
    <s v="Ferney Baquero Figueredo - pfbaquer1"/>
    <s v="Sayda Yolanda Ochica Vargas - psochica1"/>
    <d v="2018-02-15T00:00:00"/>
    <x v="42"/>
    <x v="0"/>
  </r>
  <r>
    <s v="Accion_1173"/>
    <s v="Reforzar las jornadas de capacitación que se llevan a cabo en la DTPS"/>
    <s v="INTERIORIZAR EN LA DTPS, EL CONTENIDO DE LOS PROCEMIENTOS"/>
    <x v="4"/>
    <n v="0"/>
    <x v="0"/>
    <s v="Consuelo Mercedes Russi Suarez - ccrussis1"/>
    <x v="14"/>
    <s v="Ferney Baquero Figueredo - pfbaquer1"/>
    <s v="Sayda Yolanda Ochica Vargas - psochica1"/>
    <d v="2018-02-15T00:00:00"/>
    <x v="21"/>
    <x v="0"/>
  </r>
  <r>
    <s v="Accion_1174"/>
    <s v="Contar personal profesional y técnico para actividades administrativas"/>
    <s v="FORMULAR Y EJECUTAR PLAN, TENDIENTE A ACTUALIZAR LAS PUBLICACIONES CAV"/>
    <x v="4"/>
    <n v="0"/>
    <x v="0"/>
    <s v="Consuelo Mercedes Russi Suarez - ccrussis1"/>
    <x v="14"/>
    <s v="Ferney Baquero Figueredo - pfbaquer1"/>
    <s v="Sayda Yolanda Ochica Vargas - psochica1"/>
    <d v="2018-04-02T00:00:00"/>
    <x v="93"/>
    <x v="0"/>
  </r>
  <r>
    <s v="Accion_1175"/>
    <s v="Contar personal profesional y técnico para actividades administrativas"/>
    <s v="IMPLEMENTAR MECANISMOS EFECTIVOS DE CONTROL QUE ASEGUREN LA PUBLICACION COMPLETA DE LOS DOCUMENTOS PRE CONTRACTUALES EN LOS PORTALES DE CONTRATACION (SECOP Y CAV)"/>
    <x v="4"/>
    <n v="0"/>
    <x v="0"/>
    <s v="Consuelo Mercedes Russi Suarez - ccrussis1"/>
    <x v="14"/>
    <s v="Ferney Baquero Figueredo - pfbaquer1"/>
    <s v="Sayda Yolanda Ochica Vargas - psochica1"/>
    <d v="2018-04-02T00:00:00"/>
    <x v="93"/>
    <x v="0"/>
  </r>
  <r>
    <s v="Accion_1176"/>
    <s v="Realizar una jornada de capacitación en la cual se explique a los funcionarios y/o contratistas que realizan la revisión de las garantías en la DTGC, cada uno de los módulos del SIAC en el cual se debe registrar la información correspondiente a las pólizas."/>
    <s v="Desconocimiento de los diferentes módulos del SIAC"/>
    <x v="6"/>
    <m/>
    <x v="0"/>
    <s v="Consuelo Mercedes Russi Suarez - ccrussis1"/>
    <x v="15"/>
    <s v="Sandra Liliana Roya Blanco - psroyabl1"/>
    <m/>
    <d v="2017-11-27T00:00:00"/>
    <x v="94"/>
    <x v="0"/>
  </r>
  <r>
    <s v="Accion_1177"/>
    <s v="Rerforzar las jornadas de lecciones aprendidas en la elaboración de estudios previos"/>
    <s v="SOCIALIZAR AL INTERIOR DE LA SGGC, LOS PROCEDIMIENTOS ESTABLECIDOS PARA EL TRÁMITE DE LOS PROCESOS DE SELECCIÓN"/>
    <x v="4"/>
    <m/>
    <x v="0"/>
    <s v="Consuelo Mercedes Russi Suarez - ccrussis1"/>
    <x v="14"/>
    <s v="Ferney Baquero Figueredo - pfbaquer1"/>
    <s v="Sayda Yolanda Ochica Vargas - psochica1"/>
    <d v="2018-02-15T00:00:00"/>
    <x v="93"/>
    <x v="0"/>
  </r>
  <r>
    <s v="Accion_1178"/>
    <s v="Reforzar las jornadas de capacitación que se llevan a cabo en la DTPS"/>
    <s v="REALIZAR JORNADAS DE REINDUCCION EN AL DTPS"/>
    <x v="4"/>
    <n v="0"/>
    <x v="0"/>
    <s v="Consuelo Mercedes Russi Suarez - ccrussis1"/>
    <x v="14"/>
    <s v="Ferney Baquero Figueredo - pfbaquer1"/>
    <s v="Sayda Yolanda Ochica Vargas - psochica1"/>
    <d v="2018-02-15T00:00:00"/>
    <x v="21"/>
    <x v="0"/>
  </r>
  <r>
    <s v="Accion_1179"/>
    <s v="Actualizar la matriz de riesgos de gestión R.GC.03"/>
    <s v="AMPLIAR LA DE DESCRIPCION DEL RIESGO DE GESTION R.GC.03"/>
    <x v="4"/>
    <m/>
    <x v="0"/>
    <s v="Consuelo Mercedes Russi Suarez - ccrussis1"/>
    <x v="14"/>
    <s v="Ferney Baquero Figueredo - pfbaquer1"/>
    <s v="Sayda Yolanda Ochica Vargas - psochica1"/>
    <d v="2018-04-02T00:00:00"/>
    <x v="93"/>
    <x v="0"/>
  </r>
  <r>
    <s v="Accion_1180"/>
    <s v="Ajustar la Redacción de la minuta en cuanto los términos de suscripción del acta de inicio."/>
    <s v="Precisar la redacción de la minuta contractual, particularmente en lo que se refiere a la suscripción del acta de inicio"/>
    <x v="6"/>
    <m/>
    <x v="0"/>
    <s v="Consuelo Mercedes Russi Suarez - ccrussis1"/>
    <x v="15"/>
    <s v="Sandra Liliana Roya Blanco - psroyabl1"/>
    <m/>
    <d v="2017-11-27T00:00:00"/>
    <x v="94"/>
    <x v="0"/>
  </r>
  <r>
    <s v="Accion_1181"/>
    <s v="Modificar la Resolución No.63602 de 2015"/>
    <s v="Control de documentos"/>
    <x v="4"/>
    <m/>
    <x v="0"/>
    <s v="Yully Maritza Montenegro Suarez - cymonten1"/>
    <x v="9"/>
    <s v="Isauro Cabrera Vega - picabrer1"/>
    <s v="Paula Juliana Serrano Serrano - cpserran1"/>
    <d v="2017-10-30T00:00:00"/>
    <x v="80"/>
    <x v="1"/>
  </r>
  <r>
    <s v="Accion_1182"/>
    <s v="Publicar en la intranet de la entidad la Circular No.5 de 2017"/>
    <s v="Control de documentos"/>
    <x v="2"/>
    <n v="100"/>
    <x v="0"/>
    <s v="Yully Maritza Montenegro Suarez - cymonten1"/>
    <x v="9"/>
    <s v="Isauro Cabrera Vega - picabrer1"/>
    <s v="Paula Juliana Serrano Serrano - cpserran1"/>
    <d v="2017-10-30T00:00:00"/>
    <x v="32"/>
    <x v="1"/>
  </r>
  <r>
    <s v="Accion_1183"/>
    <s v="Elaborar las actas de reunión de la Mesa de Gobierno ZIPA"/>
    <s v="Control de registros"/>
    <x v="2"/>
    <n v="100"/>
    <x v="0"/>
    <s v="Yully Maritza Montenegro Suarez - cymonten1"/>
    <x v="9"/>
    <s v="Isauro Cabrera Vega - picabrer1"/>
    <s v="Paula Juliana Serrano Serrano - cpserran1"/>
    <d v="2017-10-30T00:00:00"/>
    <x v="78"/>
    <x v="1"/>
  </r>
  <r>
    <s v="Accion_1184"/>
    <s v="Realizar charlas dirigidas al personal de servicios generales y de las personas de la Entidad, sobre gestión ambiental junto al correcto manejo de residuos que se debe depositar en los puntos ecológicos"/>
    <s v="Clasificación de los residuos sólidos"/>
    <x v="2"/>
    <n v="100"/>
    <x v="0"/>
    <s v="Yully Maritza Montenegro Suarez - cymonten1"/>
    <x v="9"/>
    <s v="Isauro Cabrera Vega - picabrer1"/>
    <s v="Paula Juliana Serrano Serrano - cpserran1"/>
    <d v="2017-12-01T00:00:00"/>
    <x v="85"/>
    <x v="1"/>
  </r>
  <r>
    <s v="Accion_1185"/>
    <s v="Cambiar los rótulos de los puntos ecológicos por unos más claros y llamativos"/>
    <s v="Clasificación de los residuos sólidos"/>
    <x v="2"/>
    <n v="100"/>
    <x v="0"/>
    <s v="Yully Maritza Montenegro Suarez - cymonten1"/>
    <x v="9"/>
    <s v="Isauro Cabrera Vega - picabrer1"/>
    <s v="Paula Juliana Serrano Serrano - cpserran1"/>
    <d v="2017-12-01T00:00:00"/>
    <x v="85"/>
    <x v="1"/>
  </r>
  <r>
    <s v="Accion_1186"/>
    <s v="Elaborar formato por parte de la interventoría para contar con la trazabilidad de la gestión del manejo del manejo de los residuos de construcción y demolición más susceptibles de aprovechamiento contaminados con residuos peligrosos"/>
    <s v="Residuos peligrosos"/>
    <x v="2"/>
    <n v="100"/>
    <x v="0"/>
    <s v="Yully Maritza Montenegro Suarez - cymonten1"/>
    <x v="9"/>
    <s v="Isauro Cabrera Vega - picabrer1"/>
    <s v="Paula Juliana Serrano Serrano - cpserran1"/>
    <d v="2017-12-01T00:00:00"/>
    <x v="85"/>
    <x v="1"/>
  </r>
  <r>
    <s v="Accion_1187"/>
    <s v="Ajustar el formato 12 plantilla de escombros incluyendo las casillas tipología del RCO transportado (Aprovechable y no aprovechable), nombre de la empresa que transporta, sitio de disposición final, se cambia nombre y codificación del formato por FOAC55 Plantilla control de disposición de residuos de construcción y demolición"/>
    <s v="Residuos peligrosos"/>
    <x v="2"/>
    <n v="100"/>
    <x v="0"/>
    <s v="Yully Maritza Montenegro Suarez - cymonten1"/>
    <x v="9"/>
    <s v="Isauro Cabrera Vega - picabrer1"/>
    <s v="Paula Juliana Serrano Serrano - cpserran1"/>
    <d v="2017-12-01T00:00:00"/>
    <x v="85"/>
    <x v="1"/>
  </r>
  <r>
    <s v="Accion_1188"/>
    <s v="Requerir a la Interventoría mediante comunicación escrita solictando el cumplimiento de sus obligaciones a fin de que remita las polizas de acuerdo a lo requerido en la clausula DECIMO QUINTA GARANTIAS establecida en las minuta del contrato de Interventoría."/>
    <s v="DEMORA EN LA SUSCRIPCIÓN ACTA DE INICIO"/>
    <x v="2"/>
    <n v="60"/>
    <x v="0"/>
    <s v="Fabio Luis Ayala Rodriguez - pfayalar1"/>
    <x v="28"/>
    <s v="Oscar Rodolfo Acevedo Castro - poaceved1"/>
    <s v="Daissy Pulido Robayo - cdpulido1"/>
    <d v="2017-12-15T00:00:00"/>
    <x v="88"/>
    <x v="0"/>
  </r>
  <r>
    <s v="Accion_1189"/>
    <s v="Remitir Memorando a la DTGC solicitando realizar la prorroga con el fin de ejecutar los recursos inicialmente contratados."/>
    <s v="ALCANCE DEL CONTRATO"/>
    <x v="1"/>
    <n v="100"/>
    <x v="0"/>
    <s v="Fabio Luis Ayala Rodriguez - pfayalar1"/>
    <x v="28"/>
    <s v="Oscar Rodolfo Acevedo Castro - poaceved1"/>
    <s v="Henry Yezid Diaztagle Espitia - chdiazta1"/>
    <d v="2017-12-15T00:00:00"/>
    <x v="95"/>
    <x v="0"/>
  </r>
  <r>
    <s v="Accion_1190"/>
    <s v="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
    <s v="ALCANCE DEL CONTRATO"/>
    <x v="4"/>
    <n v="0"/>
    <x v="0"/>
    <s v="Fabio Luis Ayala Rodriguez - pfayalar1"/>
    <x v="28"/>
    <s v="Oscar Rodolfo Acevedo Castro - poaceved1"/>
    <s v="Daissy Pulido Robayo - cdpulido1"/>
    <d v="2017-12-15T00:00:00"/>
    <x v="96"/>
    <x v="0"/>
  </r>
  <r>
    <s v="Accion_1191"/>
    <s v="Remitir Memorando a la DTGC solicitando realizar la prorroga con el fin de ejecutar los recursos inicialmente contratados."/>
    <s v="ATRASOS FÍSICOS Y FINANCIEROS DEL CONTRATO DE OBRA"/>
    <x v="1"/>
    <n v="100"/>
    <x v="0"/>
    <s v="Fabio Luis Ayala Rodriguez - pfayalar1"/>
    <x v="28"/>
    <s v="Oscar Rodolfo Acevedo Castro - poaceved1"/>
    <s v="Henry Yezid Diaztagle Espitia - chdiazta1"/>
    <d v="2017-12-15T00:00:00"/>
    <x v="95"/>
    <x v="0"/>
  </r>
  <r>
    <s v="Accion_1192"/>
    <s v="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
    <s v="PRESENTACIÓN Y CONTENIDO INFORMES SEMANALES Y MENSUALES DE INTERVENTORIA"/>
    <x v="4"/>
    <n v="0"/>
    <x v="0"/>
    <s v="Fabio Luis Ayala Rodriguez - pfayalar1"/>
    <x v="28"/>
    <s v="Oscar Rodolfo Acevedo Castro - poaceved1"/>
    <s v="Daissy Pulido Robayo - cdpulido1"/>
    <d v="2017-12-15T00:00:00"/>
    <x v="96"/>
    <x v="0"/>
  </r>
  <r>
    <s v="Accion_1193"/>
    <s v="Actualizar documento CPEO01_CARACTERIZACION_PROCESOS_EJECUCION_OBRAS_V_2"/>
    <s v="H1. Caracterización desactualizada frente a la operación actual del proceso, en la actividad crítica “Planear los proyectos de infraestructura”"/>
    <x v="4"/>
    <n v="0"/>
    <x v="0"/>
    <s v="Wilson Guillermo Herrera Reyes - pwherrer1"/>
    <x v="7"/>
    <s v="Cesar Augusto Reyes Riano - pcreyesr1"/>
    <s v="Habib Leonardo Mejia Rivera - chmejiar1"/>
    <d v="2017-11-28T00:00:00"/>
    <x v="74"/>
    <x v="0"/>
  </r>
  <r>
    <s v="Accion_1194"/>
    <s v="Formular una solicitud al líder del proceso de Gestión Contractual, los lineamientos relacionados con la aprobación de los Ítem no previstos de los contratos."/>
    <s v="H2. Vacío normativo de autorregulación interna en lo relacionados con la suscripción y aprobación de &quot;ÍTEMS NO PREVISTOS&quot;,"/>
    <x v="4"/>
    <n v="0"/>
    <x v="0"/>
    <s v="Wilson Guillermo Herrera Reyes - pwherrer1"/>
    <x v="7"/>
    <s v="Cesar Augusto Reyes Riano - pcreyesr1"/>
    <s v="Habib Leonardo Mejia Rivera - chmejiar1"/>
    <d v="2017-12-28T00:00:00"/>
    <x v="97"/>
    <x v="0"/>
  </r>
  <r>
    <s v="Accion_1195"/>
    <s v="Solicitar al líder del proceso de gestión contractual, que se definan claramente los roles y exigencias en la iniciación de los contratos mixtos en cuanto a los tiempos de presentación y revisión de los documentos previos al inicio."/>
    <s v="H3. Indefinición del plazo para suscribir Acta de Inicio"/>
    <x v="4"/>
    <m/>
    <x v="0"/>
    <s v="Wilson Guillermo Herrera Reyes - pwherrer1"/>
    <x v="7"/>
    <s v="Cesar Augusto Reyes Riano - pcreyesr1"/>
    <s v="Habib Leonardo Mejia Rivera - chmejiar1"/>
    <d v="2017-12-28T00:00:00"/>
    <x v="97"/>
    <x v="0"/>
  </r>
  <r>
    <s v="Accion_1196"/>
    <s v="Implementar un formato de acta de cambio de etapa entre las de consultoría y la etapa de construcción en la cual se verifique la entrega de los productos entregados y aprobados en la etapa de Diseño."/>
    <s v="H4. Incumplimientos y problemáticas en el control del insumo Estudios y Diseños aprobados por la interventoría y otros."/>
    <x v="2"/>
    <n v="100"/>
    <x v="0"/>
    <s v="Wilson Guillermo Herrera Reyes - pwherrer1"/>
    <x v="7"/>
    <s v="Cesar Augusto Reyes Riano - pcreyesr1"/>
    <s v="Habib Leonardo Mejia Rivera - chmejiar1"/>
    <d v="2017-12-28T00:00:00"/>
    <x v="98"/>
    <x v="0"/>
  </r>
  <r>
    <s v="Accion_1197"/>
    <s v="Realizar el seguimiento periódico a los contratos en ejecución que permita establecer los compromisos de gestión para evitar reprogramaciones en el PAC."/>
    <s v="H5. Debilidad en el control del Programa Anual de Caja."/>
    <x v="2"/>
    <n v="100"/>
    <x v="0"/>
    <s v="Wilson Guillermo Herrera Reyes - pwherrer1"/>
    <x v="7"/>
    <s v="Cesar Augusto Reyes Riano - pcreyesr1"/>
    <s v="Habib Leonardo Mejia Rivera - chmejiar1"/>
    <d v="2017-11-28T00:00:00"/>
    <x v="88"/>
    <x v="0"/>
  </r>
  <r>
    <s v="Accion_1198"/>
    <s v="Programar PAC con acta firmada para tener mayor seguridad en cuanto a la Ejecución del PAC."/>
    <s v="H5. Debilidad en el control del Programa Anual de Caja."/>
    <x v="3"/>
    <n v="0"/>
    <x v="0"/>
    <s v="Wilson Guillermo Herrera Reyes - pwherrer1"/>
    <x v="7"/>
    <s v="Cesar Augusto Reyes Riano - pcreyesr1"/>
    <s v="Habib Leonardo Mejia Rivera - chmejiar1"/>
    <d v="2017-12-28T00:00:00"/>
    <x v="88"/>
    <x v="0"/>
  </r>
  <r>
    <s v="Accion_1199"/>
    <s v="Establecer las directrices y contenido mínimo para la presentación de los informes mensuales de los contratos"/>
    <s v="H6. Debilidades en la presentación de informes mensuales de Interventoría, Ambientales, SISO y Sociales"/>
    <x v="2"/>
    <n v="100"/>
    <x v="0"/>
    <s v="Wilson Guillermo Herrera Reyes - pwherrer1"/>
    <x v="7"/>
    <s v="Cesar Augusto Reyes Riano - pcreyesr1"/>
    <s v="Habib Leonardo Mejia Rivera - chmejiar1"/>
    <d v="2017-12-28T00:00:00"/>
    <x v="88"/>
    <x v="0"/>
  </r>
  <r>
    <s v="Accion_1200"/>
    <s v="Realizar reuniones con las Interventorías de los contratos en ejecución de obra con el fin de evitar observaciones repetitivas en los informes."/>
    <s v="H6. Debilidades en la presentación de informes mensuales de Interventoría, Ambientales, SISO y Sociales"/>
    <x v="2"/>
    <n v="100"/>
    <x v="0"/>
    <s v="Wilson Guillermo Herrera Reyes - pwherrer1"/>
    <x v="7"/>
    <s v="Cesar Augusto Reyes Riano - pcreyesr1"/>
    <s v="Habib Leonardo Mejia Rivera - chmejiar1"/>
    <d v="2017-11-28T00:00:00"/>
    <x v="99"/>
    <x v="0"/>
  </r>
  <r>
    <s v="Accion_1201"/>
    <s v="Revisar, evaluar y socializar en reunión las rutas criticas y eventos que puedan causar dilaciones en los tiempos del contratos con el fin de mitigarlos"/>
    <s v="H7. Incumplimientos en el cronograma de obra"/>
    <x v="4"/>
    <m/>
    <x v="0"/>
    <s v="Wilson Guillermo Herrera Reyes - pwherrer1"/>
    <x v="7"/>
    <s v="Cesar Augusto Reyes Riano - pcreyesr1"/>
    <s v="Habib Leonardo Mejia Rivera - chmejiar1"/>
    <d v="2017-11-28T00:00:00"/>
    <x v="99"/>
    <x v="0"/>
  </r>
  <r>
    <s v="Accion_1202"/>
    <s v="Realizar el seguimiento periódico a los contratos en ejecución que permita establecer los compromisos de gestión para evitar los inconvenientes presentados en la ejecución de los contratos"/>
    <s v="H7. Incumplimientos en el cronograma de obra"/>
    <x v="2"/>
    <n v="100"/>
    <x v="0"/>
    <s v="Wilson Guillermo Herrera Reyes - pwherrer1"/>
    <x v="7"/>
    <s v="Cesar Augusto Reyes Riano - pcreyesr1"/>
    <s v="Habib Leonardo Mejia Rivera - chmejiar1"/>
    <d v="2017-11-28T00:00:00"/>
    <x v="88"/>
    <x v="0"/>
  </r>
  <r>
    <s v="Accion_1203"/>
    <s v="Verificar previo al inicio de las actividades de obra los permisos pertinentes en la lista de chequeo o formato de cambio de etapa."/>
    <s v="H7. Incumplimientos en el cronograma de obra"/>
    <x v="2"/>
    <n v="100"/>
    <x v="0"/>
    <s v="Wilson Guillermo Herrera Reyes - pwherrer1"/>
    <x v="7"/>
    <s v="Cesar Augusto Reyes Riano - pcreyesr1"/>
    <s v="Habib Leonardo Mejia Rivera - chmejiar1"/>
    <d v="2017-11-28T00:00:00"/>
    <x v="88"/>
    <x v="0"/>
  </r>
  <r>
    <s v="Accion_1204"/>
    <s v="Realizar solicitud a los profesionales de apoyo y/o a las interventorías para que revisen y tengan en cuenta todos los lineamientos establecidos en el Manual de interventoría en los temas relacionados con el informe de Anticipo."/>
    <s v="H8. Problemáticas en la gestión de control y documentación del Informe de manejo del anticipo"/>
    <x v="2"/>
    <n v="100"/>
    <x v="0"/>
    <s v="Wilson Guillermo Herrera Reyes - pwherrer1"/>
    <x v="7"/>
    <s v="Cesar Augusto Reyes Riano - pcreyesr1"/>
    <s v="Habib Leonardo Mejia Rivera - chmejiar1"/>
    <d v="2017-11-28T00:00:00"/>
    <x v="88"/>
    <x v="0"/>
  </r>
  <r>
    <s v="Accion_1205"/>
    <s v="Enviar a las Áreas que planean los proyectos en el IDU, la disponibilidad total de los predios al inicio de las obras toda vez que cualquier dilación en la entrega de los predios puede generar futuras reclamaciones."/>
    <s v="H9. Problemáticas en la disponibilidad del insumo 3.1. Predios adquiridos para la obra"/>
    <x v="3"/>
    <n v="0"/>
    <x v="0"/>
    <s v="Wilson Guillermo Herrera Reyes - pwherrer1"/>
    <x v="7"/>
    <s v="Cesar Augusto Reyes Riano - pcreyesr1"/>
    <s v="Habib Leonardo Mejia Rivera - chmejiar1"/>
    <d v="2017-11-28T00:00:00"/>
    <x v="88"/>
    <x v="0"/>
  </r>
  <r>
    <s v="Accion_1206"/>
    <s v="Realizar el seguimiento periódico a los contratos en ejecución que permita establecer los compromisos de gestión para evitar reprocesos e inconvenientes de calidad en la obras."/>
    <s v="H10. Incumplimientos y/o problemáticas en aspectos como calidad, especificaciones, procesos constructivos"/>
    <x v="2"/>
    <n v="100"/>
    <x v="0"/>
    <s v="Wilson Guillermo Herrera Reyes - pwherrer1"/>
    <x v="7"/>
    <s v="Cesar Augusto Reyes Riano - pcreyesr1"/>
    <s v="Habib Leonardo Mejia Rivera - chmejiar1"/>
    <d v="2017-11-28T00:00:00"/>
    <x v="88"/>
    <x v="0"/>
  </r>
  <r>
    <s v="Accion_1207"/>
    <s v="Solicitar a la Dependencia encargada una capacitación para el correcto uso de las tablas de retención con el fin de incluir en los expedientes de los contratos cada uno de los documentos correspondientes debidamente clasificados."/>
    <s v="H11 Debilidades en la gestión de expedientes en Orfeo"/>
    <x v="4"/>
    <n v="0"/>
    <x v="0"/>
    <s v="Wilson Guillermo Herrera Reyes - pwherrer1"/>
    <x v="7"/>
    <s v="Cesar Augusto Reyes Riano - pcreyesr1"/>
    <s v="Habib Leonardo Mejia Rivera - chmejiar1"/>
    <d v="2017-11-28T00:00:00"/>
    <x v="93"/>
    <x v="0"/>
  </r>
  <r>
    <s v="Accion_1208"/>
    <s v="Solicitar a la Dependencia encargada la modificación de las tablas de retención de las Subdirecciones Técnicas, con el fin de que se pueda incluir todos los campos requeridos, como actas técnicas, Financieras y legales."/>
    <s v="H11 Debilidades en la gestión de expedientes en Orfeo"/>
    <x v="4"/>
    <m/>
    <x v="0"/>
    <s v="Wilson Guillermo Herrera Reyes - pwherrer1"/>
    <x v="7"/>
    <s v="Cesar Augusto Reyes Riano - pcreyesr1"/>
    <s v="Habib Leonardo Mejia Rivera - chmejiar1"/>
    <d v="2017-11-28T00:00:00"/>
    <x v="93"/>
    <x v="0"/>
  </r>
  <r>
    <s v="Accion_1209"/>
    <s v="Enviar a la DTP las lecciones aprendidas de los contratos recientemente terminados."/>
    <s v="H12. 60% de los contratos evaluados presentaron adiciones, lo que evidencia debilidades en la fase de planeación y/o estructuración de los proyectos"/>
    <x v="3"/>
    <m/>
    <x v="0"/>
    <s v="Wilson Guillermo Herrera Reyes - pwherrer1"/>
    <x v="7"/>
    <s v="Cesar Augusto Reyes Riano - pcreyesr1"/>
    <s v="Habib Leonardo Mejia Rivera - chmejiar1"/>
    <d v="2017-11-28T00:00:00"/>
    <x v="65"/>
    <x v="0"/>
  </r>
  <r>
    <s v="Accion_1210"/>
    <s v="Socializar y Revisar minuciosamente las causas que originan los Ítems no previstos"/>
    <s v="H13. 80% de los contratos evaluados tuvieron o han tenido inclusión de ítems no previstos"/>
    <x v="2"/>
    <n v="100"/>
    <x v="0"/>
    <s v="Wilson Guillermo Herrera Reyes - pwherrer1"/>
    <x v="7"/>
    <s v="Cesar Augusto Reyes Riano - pcreyesr1"/>
    <s v="Habib Leonardo Mejia Rivera - chmejiar1"/>
    <d v="2017-11-28T00:00:00"/>
    <x v="88"/>
    <x v="0"/>
  </r>
  <r>
    <s v="Accion_1211"/>
    <s v="Realizar el seguimiento periódico a los contratos en ejecución que permita establecer los inconvenientes y las acciones a realizar para la revisión de los ITEMS no previstos en los contratos."/>
    <s v="H13. 80% de los contratos evaluados tuvieron o han tenido inclusión de ítems no previstos"/>
    <x v="4"/>
    <m/>
    <x v="0"/>
    <s v="Wilson Guillermo Herrera Reyes - pwherrer1"/>
    <x v="7"/>
    <s v="Cesar Augusto Reyes Riano - pcreyesr1"/>
    <s v="Habib Leonardo Mejia Rivera - chmejiar1"/>
    <d v="2017-11-28T00:00:00"/>
    <x v="100"/>
    <x v="0"/>
  </r>
  <r>
    <s v="Accion_1212"/>
    <s v="Realizar el seguimiento periódico a los contratos en ejecución que permita establecer los compromisos de gestión para evitar los inconvenientes presentados en la ejecución de los contratos y cumplir con las metas físicas establecidas y terminación oportuna de los mismos"/>
    <s v="H14. Baja ejecución del plan de acción de indicadores"/>
    <x v="2"/>
    <n v="100"/>
    <x v="0"/>
    <s v="Wilson Guillermo Herrera Reyes - pwherrer1"/>
    <x v="7"/>
    <s v="Cesar Augusto Reyes Riano - pcreyesr1"/>
    <s v="Habib Leonardo Mejia Rivera - chmejiar1"/>
    <d v="2017-11-28T00:00:00"/>
    <x v="98"/>
    <x v="0"/>
  </r>
  <r>
    <s v="Accion_1213"/>
    <s v="Realizar el seguimiento periódico al estado de las liquidaciones de los contratos para que se pueda cumplir con las metas establecidas en la caracterización de indicadores."/>
    <s v="H14. Baja ejecución del plan de acción de indicadores"/>
    <x v="2"/>
    <n v="100"/>
    <x v="0"/>
    <s v="Wilson Guillermo Herrera Reyes - pwherrer1"/>
    <x v="7"/>
    <s v="Cesar Augusto Reyes Riano - pcreyesr1"/>
    <s v="Habib Leonardo Mejia Rivera - chmejiar1"/>
    <d v="2017-11-28T00:00:00"/>
    <x v="98"/>
    <x v="0"/>
  </r>
  <r>
    <s v="Accion_1214"/>
    <s v="Verificar y adoptar las medidas de mitigación y prevención de los riesgos identificados"/>
    <s v="H15. Se identificaron riesgos materializados"/>
    <x v="4"/>
    <m/>
    <x v="0"/>
    <s v="Wilson Guillermo Herrera Reyes - pwherrer1"/>
    <x v="7"/>
    <s v="Cesar Augusto Reyes Riano - pcreyesr1"/>
    <s v="Habib Leonardo Mejia Rivera - chmejiar1"/>
    <d v="2017-11-28T00:00:00"/>
    <x v="94"/>
    <x v="0"/>
  </r>
  <r>
    <s v="Accion_1215"/>
    <s v="Realizar la solicitud para incluir los activos del convenio en la contabilidad del IDU."/>
    <s v="H16. Bienes públicos que no se registran en la contabilidad"/>
    <x v="4"/>
    <m/>
    <x v="0"/>
    <s v="Wilson Guillermo Herrera Reyes - pwherrer1"/>
    <x v="7"/>
    <s v="Cesar Augusto Reyes Riano - pcreyesr1"/>
    <s v="Habib Leonardo Mejia Rivera - chmejiar1"/>
    <d v="2017-11-28T00:00:00"/>
    <x v="100"/>
    <x v="0"/>
  </r>
  <r>
    <s v="Accion_1216"/>
    <s v="Verificar la inclusión de activos en la contabilidad del IDU"/>
    <s v="H16. Bienes públicos que no se registran en la contabilidad"/>
    <x v="4"/>
    <m/>
    <x v="0"/>
    <s v="Wilson Guillermo Herrera Reyes - pwherrer1"/>
    <x v="7"/>
    <s v="Cesar Augusto Reyes Riano - pcreyesr1"/>
    <s v="Habib Leonardo Mejia Rivera - chmejiar1"/>
    <d v="2017-11-28T00:00:00"/>
    <x v="94"/>
    <x v="0"/>
  </r>
  <r>
    <s v="Accion_1217"/>
    <s v="A partir de la realización de la auditoria, se incluira los ajustes de valores por IPC en las minutas de prorrogas del contrato 1706 de 2015"/>
    <s v="No se encontro evidencia del pago oportuno del reajuste de la tarifa del contrato de parqueaderos."/>
    <x v="2"/>
    <n v="100"/>
    <x v="0"/>
    <s v="Juan Pedro Buitrago Echeverry - pjbuitra1"/>
    <x v="13"/>
    <s v="Gustavo Montano Rodriguez - pgmontan1"/>
    <s v="Pilar Perez Mesa - cpperezm1"/>
    <d v="2017-08-23T00:00:00"/>
    <x v="70"/>
    <x v="0"/>
  </r>
  <r>
    <s v="Accion_1218"/>
    <s v="Se realizara la revisión y actualización del instructivo para la &quot;Supervisión de contratos de concesión de parqueaderos&quot; incluyendo lo relacionado con los registros de las actividades descritas en el hallazgo."/>
    <s v="No se evidencia el registro de actividades realizadas en las visitas a lo parqueaderos"/>
    <x v="2"/>
    <n v="100"/>
    <x v="0"/>
    <s v="Juan Pedro Buitrago Echeverry - pjbuitra1"/>
    <x v="13"/>
    <s v="Gustavo Montano Rodriguez - pgmontan1"/>
    <s v="Pilar Perez Mesa - cpperezm1"/>
    <d v="2017-08-23T00:00:00"/>
    <x v="70"/>
    <x v="0"/>
  </r>
  <r>
    <s v="Accion_1219"/>
    <s v="se realizara la revisión y actualización del instructivo para la &quot;Supervisión de contratos de concesión de parqueaderos&quot;"/>
    <s v="No se tenia en funcionamniento el modulo de administración de parqueaderos SAI"/>
    <x v="2"/>
    <n v="100"/>
    <x v="0"/>
    <s v="Juan Pedro Buitrago Echeverry - pjbuitra1"/>
    <x v="13"/>
    <s v="Gustavo Montano Rodriguez - pgmontan1"/>
    <s v="Pilar Perez Mesa - cpperezm1"/>
    <d v="2017-08-23T00:00:00"/>
    <x v="70"/>
    <x v="0"/>
  </r>
  <r>
    <s v="Accion_1220"/>
    <s v="1. Coordinar la Actualización del Diagnóstico de los subsistemas de SST y SGS"/>
    <s v="Certificación para los subsistemas de SST y seguridad de la información"/>
    <x v="2"/>
    <n v="100"/>
    <x v="0"/>
    <s v="Yully Maritza Montenegro Suarez - cymonten1"/>
    <x v="9"/>
    <s v="Isauro Cabrera Vega - picabrer1"/>
    <s v="Paula Juliana Serrano Serrano - cpserran1"/>
    <d v="2018-02-01T00:00:00"/>
    <x v="51"/>
    <x v="0"/>
  </r>
  <r>
    <s v="Accion_1221"/>
    <s v="2. Solicitar cotización de la preauditoria y auditoria a un organismo certificador"/>
    <s v="Certificación para los subsistemas de SST y seguridad de la información"/>
    <x v="4"/>
    <m/>
    <x v="0"/>
    <s v="Yully Maritza Montenegro Suarez - cymonten1"/>
    <x v="9"/>
    <s v="Isauro Cabrera Vega - picabrer1"/>
    <s v="Paula Juliana Serrano Serrano - cpserran1"/>
    <d v="2018-02-01T00:00:00"/>
    <x v="60"/>
    <x v="0"/>
  </r>
  <r>
    <s v="Accion_1222"/>
    <s v="1. Análisis Estadístico de los informes de satisfacción en puntos IDU desagregado por proyecto"/>
    <s v="PQRS puntos CREA"/>
    <x v="2"/>
    <n v="100"/>
    <x v="0"/>
    <s v="Yully Maritza Montenegro Suarez - cymonten1"/>
    <x v="8"/>
    <s v="Lucy Molano Rodriguez - plmolano1"/>
    <s v="Luisa Fernanda Aguilar Peña - plaguila2"/>
    <d v="2018-02-01T00:00:00"/>
    <x v="51"/>
    <x v="0"/>
  </r>
  <r>
    <s v="Accion_1223"/>
    <s v="2. Derivado de las causas construir un plan de acción e identificar recursos requeridos."/>
    <s v="PQRS puntos CREA"/>
    <x v="4"/>
    <m/>
    <x v="0"/>
    <s v="Yully Maritza Montenegro Suarez - cymonten1"/>
    <x v="8"/>
    <s v="Lucy Molano Rodriguez - plmolano1"/>
    <s v="Luisa Fernanda Aguilar Peña - plaguila2"/>
    <d v="2018-03-01T00:00:00"/>
    <x v="60"/>
    <x v="0"/>
  </r>
  <r>
    <s v="Accion_1224"/>
    <s v="Implementar por parte de DTDP el sistema Bachué en la atención ciudadana"/>
    <s v="Información de atención a los ciudadanos en aplicativo Bachué."/>
    <x v="4"/>
    <m/>
    <x v="0"/>
    <s v="Yully Maritza Montenegro Suarez - cymonten1"/>
    <x v="16"/>
    <s v="Martha Alvarez Escobar - pmalvare1"/>
    <s v="Piedad Nieto Pabon - cpnietop1"/>
    <d v="2018-02-01T00:00:00"/>
    <x v="46"/>
    <x v="0"/>
  </r>
  <r>
    <s v="Accion_1225"/>
    <s v="Oficiar desde la OTC a la STRT la solicitud de mejoras al sistema ORFEO con el fin de disminuir la cantidad de requerimientos con respuesta extemporánea por errores del sistema"/>
    <s v="Respuesta oportuna a requerimientos ciudadanos"/>
    <x v="2"/>
    <n v="100"/>
    <x v="0"/>
    <s v="Yully Maritza Montenegro Suarez - cymonten1"/>
    <x v="8"/>
    <s v="Lucy Molano Rodriguez - plmolano1"/>
    <s v="Luisa Fernanda Aguilar Peña - plaguila2"/>
    <d v="2018-01-02T00:00:00"/>
    <x v="51"/>
    <x v="0"/>
  </r>
  <r>
    <s v="Accion_1226"/>
    <s v="Elaborar y cumplir el plan de actualización documental del proceso para la vigencia 2018."/>
    <s v="Actualización documental proceso"/>
    <x v="4"/>
    <m/>
    <x v="0"/>
    <s v="Diego Fernando Aparicio Fuentes - pdaparic1"/>
    <x v="9"/>
    <s v="Isauro Cabrera Vega - picabrer1"/>
    <s v="Paula Juliana Serrano Serrano - cpserran1"/>
    <d v="2017-12-30T00:00:00"/>
    <x v="82"/>
    <x v="0"/>
  </r>
  <r>
    <s v="Accion_1227"/>
    <s v="Solicitar la reclasificación del indicador 12510, pasando del proceso de Gestión Integral de Proyectos al proceso de Gestión Social y Participación Ciudadana."/>
    <s v="Ajuste de Indicadores"/>
    <x v="3"/>
    <n v="0"/>
    <x v="0"/>
    <s v="Diego Fernando Aparicio Fuentes - pdaparic1"/>
    <x v="9"/>
    <s v="Isauro Cabrera Vega - picabrer1"/>
    <s v="Paula Juliana Serrano Serrano - cpserran1"/>
    <d v="2017-12-30T00:00:00"/>
    <x v="81"/>
    <x v="0"/>
  </r>
  <r>
    <s v="Accion_1228"/>
    <s v="Realizar una validación previa a la expedición de los indicadores de gestión del proceso."/>
    <s v="Ajuste de Indicadores"/>
    <x v="3"/>
    <n v="0"/>
    <x v="0"/>
    <s v="Diego Fernando Aparicio Fuentes - pdaparic1"/>
    <x v="9"/>
    <s v="Isauro Cabrera Vega - picabrer1"/>
    <s v="Paula Juliana Serrano Serrano - cpserran1"/>
    <d v="2017-12-30T00:00:00"/>
    <x v="81"/>
    <x v="0"/>
  </r>
  <r>
    <s v="Accion_1229"/>
    <s v="Actualizar la Caracterización del proceso y la Guía de Seguimiento"/>
    <s v="Ajustar Caracterización"/>
    <x v="4"/>
    <m/>
    <x v="0"/>
    <s v="Diego Fernando Aparicio Fuentes - pdaparic1"/>
    <x v="9"/>
    <s v="Isauro Cabrera Vega - picabrer1"/>
    <s v="Paula Juliana Serrano Serrano - cpserran1"/>
    <d v="2017-12-30T00:00:00"/>
    <x v="82"/>
    <x v="0"/>
  </r>
  <r>
    <s v="Accion_1230"/>
    <s v="Requerir al contratista mediante comunicación escrita solicitando el cumplimiento de sus obligaciones a fin de que remita las pólizas de acuerdo a lo requerido en la clausula VIGESIMO SEGUNDA. GARANTIAS establecida en las minuta del contrato de obra."/>
    <s v="DEMORA EN LA SUSCRIPCIÓN ACTA DE INICIO"/>
    <x v="4"/>
    <n v="0"/>
    <x v="0"/>
    <s v="Fabio Luis Ayala Rodriguez - pfayalar1"/>
    <x v="28"/>
    <s v="Oscar Rodolfo Acevedo Castro - poaceved1"/>
    <s v="Daissy Pulido Robayo - cdpulido1"/>
    <d v="2018-02-01T00:00:00"/>
    <x v="93"/>
    <x v="0"/>
  </r>
  <r>
    <s v="Accion_1231"/>
    <s v="&quot; 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ios a que haya lugar.&quot;"/>
    <s v="DEMORA APROBACIÓN INFORMES SEMANALES Y MENSUALES DE INTERVENTORIA"/>
    <x v="4"/>
    <n v="0"/>
    <x v="0"/>
    <s v="Fabio Luis Ayala Rodriguez - pfayalar1"/>
    <x v="28"/>
    <s v="Oscar Rodolfo Acevedo Castro - poaceved1"/>
    <s v="Daissy Pulido Robayo - cdpulido1"/>
    <d v="2018-02-01T00:00:00"/>
    <x v="93"/>
    <x v="0"/>
  </r>
  <r>
    <s v="Accion_1232"/>
    <s v="Requerir a la Interventoría exigiendo el cumplimiento de sus obligaciones contractuales a fin de que el contratista implemente las acciones correctivas y cumpla con las exigencias de los PMT aprobados por SDM en los frentes de obra, así como con lo establecido en el manual único de control y seguimiento ambiental y de SST del IDU."/>
    <s v="SITUACIONES DE OBRA QUE DEBEN SER CORREGIDAS (ASPECTOS TÉCNICOS, AMBIENTALES Y SOCIALES)"/>
    <x v="1"/>
    <n v="100"/>
    <x v="0"/>
    <s v="Fabio Luis Ayala Rodriguez - pfayalar1"/>
    <x v="28"/>
    <s v="Oscar Rodolfo Acevedo Castro - poaceved1"/>
    <s v="Daissy Pulido Robayo - cdpulido1"/>
    <d v="2018-02-01T00:00:00"/>
    <x v="93"/>
    <x v="0"/>
  </r>
  <r>
    <s v="Accion_1233"/>
    <s v="Campaña de divulgación Manual de Derechos de petición expedido en diciembre de 2017"/>
    <s v="Implementar acciones correctivas y preventivas para disminuir las respuestas extemporáneas y vencidas a los derechos de petición."/>
    <x v="2"/>
    <n v="100"/>
    <x v="0"/>
    <s v="Consuelo Mercedes Russi Suarez - ccrussis1"/>
    <x v="8"/>
    <s v="Lucy Molano Rodriguez - plmolano1"/>
    <s v="Luisa Fernanda Aguilar Peña - plaguila2"/>
    <d v="2018-01-15T00:00:00"/>
    <x v="79"/>
    <x v="0"/>
  </r>
  <r>
    <s v="Accion_1234"/>
    <s v="Continuar con sensibilización a traves de correos del defensor del ciudadano socializando resultados trimestrales del indicador de respuestas en terminos por áreas IDU."/>
    <s v="Implementar acciones correctivas y preventivas para disminuir las respuestas extemporáneas y vencidas a los derechos de petición."/>
    <x v="4"/>
    <m/>
    <x v="0"/>
    <s v="Consuelo Mercedes Russi Suarez - ccrussis1"/>
    <x v="8"/>
    <s v="Lucy Molano Rodriguez - plmolano1"/>
    <s v="Claudia Maria Maje Gaviria - pcmajega1"/>
    <d v="2018-01-15T00:00:00"/>
    <x v="21"/>
    <x v="0"/>
  </r>
  <r>
    <s v="Accion_1235"/>
    <s v="Oficiar desde la OTC a la STRT la solicitud de mejoras al sistema ORFEO con el fin de disminuir la cantidad de requerimientos con respuesta extemporánea por errores del sistema"/>
    <s v="Establecer un control en el aplicativo Orfeo para que no permita descargar las peticiones, sino con el radicado definitivo"/>
    <x v="2"/>
    <n v="100"/>
    <x v="0"/>
    <s v="Consuelo Mercedes Russi Suarez - ccrussis1"/>
    <x v="8"/>
    <s v="Lucy Molano Rodriguez - plmolano1"/>
    <s v="Luisa Fernanda Aguilar Peña - plaguila2"/>
    <d v="2018-01-02T00:00:00"/>
    <x v="51"/>
    <x v="0"/>
  </r>
  <r>
    <s v="Accion_1236"/>
    <s v="Con el acompañamiento de la Oficina Asesora de Planeación efectuar mesas de trabajo entre la Subdirección Técnica de Tesorería y Recaudo y la Subdirección Técnica de Presupuesto y Contabilidad tendientes a llevar a cabo la actualización del documento el documento GU-GF-01 GUIA” PAGO A TERCEROS” V. 7_0 del 04 de abril de 2012"/>
    <s v="Oportunidad mejora Guía Pago a Terceros"/>
    <x v="4"/>
    <m/>
    <x v="0"/>
    <s v="Luz Andrea Chaux Quimbaya - clchauxq1"/>
    <x v="17"/>
    <s v="Vladimiro Alberto Estrada Moncayo - pvestrad1"/>
    <s v="Hernan Dario Diaz Carrion - phdiazca1"/>
    <d v="2018-02-01T00:00:00"/>
    <x v="21"/>
    <x v="0"/>
  </r>
  <r>
    <s v="Accion_1237"/>
    <s v="Evaluar conjuntamente entre la Subdirección de Tesorería y Recaudo y la Subdirección Técnica de Presupuesto y Contabilidad la necesidad de elaborar una conciliacion del numero de ordenes de pago tramitadas, teniendo en cuenta que el desarrollo del tramite de las mismas en cada una de las areas es diferente."/>
    <s v="Conciliación numero OP generadas entre STTR Y STPC"/>
    <x v="4"/>
    <m/>
    <x v="0"/>
    <s v="Luz Andrea Chaux Quimbaya - clchauxq1"/>
    <x v="17"/>
    <s v="Vladimiro Alberto Estrada Moncayo - pvestrad1"/>
    <s v="Hernan Dario Diaz Carrion - phdiazca1"/>
    <d v="2018-02-01T00:00:00"/>
    <x v="21"/>
    <x v="0"/>
  </r>
  <r>
    <s v="Accion_1238"/>
    <s v="Memorando a STMSV, STMST para que los supervisores de apoyo envíen copia a DTM de los memos a DTGC con la solicitud de publicación en SECOP, dentro de los tiempos establecidos"/>
    <s v="PUBLICACION EXTEMPORANEA DE DOCUMENTOS CONTRACTUALES EN LOS PORTALES DE CONTRATACION"/>
    <x v="2"/>
    <n v="100"/>
    <x v="0"/>
    <s v="Erika Maria Stipanovic Venegas - pestipan1"/>
    <x v="18"/>
    <s v="Luis Ernesto Bernal Rivera - plbernal1"/>
    <s v="Laura Patricia Otero Duran - ploterod1"/>
    <d v="2018-02-01T00:00:00"/>
    <x v="101"/>
    <x v="0"/>
  </r>
  <r>
    <s v="Accion_1239"/>
    <s v="Designar a un Profesional de la DTM la responsabilidad de verificar la publicación de documentos en el tiempo establecido."/>
    <s v="PUBLICACION EXTEMPORANEA DE DOCUMENTOS CONTRACTUALES EN LOS PORTALES DE CONTRATACION"/>
    <x v="2"/>
    <n v="100"/>
    <x v="0"/>
    <s v="Erika Maria Stipanovic Venegas - pestipan1"/>
    <x v="18"/>
    <s v="Luis Ernesto Bernal Rivera - plbernal1"/>
    <s v="Laura Patricia Otero Duran - ploterod1"/>
    <d v="2018-02-01T00:00:00"/>
    <x v="101"/>
    <x v="0"/>
  </r>
  <r>
    <s v="Accion_1240"/>
    <s v="Memorando a STMSV, STMST solicitando enviar memorandos mensuales a la DTGC con la relación de los oficios de aprobación de los informes mensuales de interventoría y a su vez informarlo a la DTM para su seguimiento y control."/>
    <s v="AUSENCIA DE PUBLICACIÓN DE EVIDENCIAS DE EJECUCIÓN CONTRACTUAL"/>
    <x v="2"/>
    <n v="100"/>
    <x v="0"/>
    <s v="Erika Maria Stipanovic Venegas - pestipan1"/>
    <x v="18"/>
    <s v="Luis Ernesto Bernal Rivera - plbernal1"/>
    <s v="Laura Patricia Otero Duran - ploterod1"/>
    <d v="2018-02-01T00:00:00"/>
    <x v="101"/>
    <x v="0"/>
  </r>
  <r>
    <s v="Accion_1241"/>
    <s v="Designar a un Profesional de la DTM la responsabilidad de verificar la publicación de documentos en el tiempo establecido."/>
    <s v="AUSENCIA DE PUBLICACIÓN DE EVIDENCIAS DE EJECUCIÓN CONTRACTUAL"/>
    <x v="2"/>
    <n v="100"/>
    <x v="0"/>
    <s v="Erika Maria Stipanovic Venegas - pestipan1"/>
    <x v="18"/>
    <s v="Luis Ernesto Bernal Rivera - plbernal1"/>
    <s v="Laura Patricia Otero Duran - ploterod1"/>
    <d v="2018-02-01T00:00:00"/>
    <x v="101"/>
    <x v="0"/>
  </r>
  <r>
    <s v="Accion_1242"/>
    <s v="Memorando a la DTGC para que en adelante realice también la publicación en el CAV."/>
    <s v="PUBLICACIONES EN CONTRATACION A LA VISTA CAV - ACUERDO 522 DE 2013"/>
    <x v="2"/>
    <n v="100"/>
    <x v="0"/>
    <s v="Erika Maria Stipanovic Venegas - pestipan1"/>
    <x v="18"/>
    <s v="Luis Ernesto Bernal Rivera - plbernal1"/>
    <s v="Laura Patricia Otero Duran - ploterod1"/>
    <d v="2018-02-01T00:00:00"/>
    <x v="101"/>
    <x v="0"/>
  </r>
  <r>
    <s v="Accion_1243"/>
    <s v="Integrar las actividades propuestas en el cronograma del Programa de Gestión Documental con el Plan de Acción."/>
    <s v="Debilidades en el registro de la Planeación del proceso"/>
    <x v="2"/>
    <n v="0"/>
    <x v="0"/>
    <s v="Diego Fernando Aparicio Fuentes - pdaparic1"/>
    <x v="10"/>
    <s v="Gloria Patricia Castano Echeverry - pgcastan1"/>
    <s v="Jhoan Estiven Matallana Torres - cjmatall1"/>
    <d v="2018-01-15T00:00:00"/>
    <x v="65"/>
    <x v="0"/>
  </r>
  <r>
    <s v="Accion_1244"/>
    <s v="Elaborar y publicar la Guía para la Gestión Documental."/>
    <s v="Debilidades en la actualización documental"/>
    <x v="2"/>
    <n v="0"/>
    <x v="0"/>
    <s v="Diego Fernando Aparicio Fuentes - pdaparic1"/>
    <x v="10"/>
    <s v="Gloria Patricia Castano Echeverry - pgcastan1"/>
    <s v="Jhoan Estiven Matallana Torres - cjmatall1"/>
    <d v="2018-01-15T00:00:00"/>
    <x v="51"/>
    <x v="0"/>
  </r>
  <r>
    <s v="Accion_1245"/>
    <s v="Verificar la actualización del concepto técnico de seguridad humana y sistemas de protección contra incendio, emitido por la Unidad Administrativa Especial Cuerpo Oficial de Bomberos."/>
    <s v="Seguimiento a las condiciones que regulan al proveedor de custodia de archivo físico y magnético"/>
    <x v="2"/>
    <n v="0"/>
    <x v="0"/>
    <s v="Diego Fernando Aparicio Fuentes - pdaparic1"/>
    <x v="10"/>
    <s v="Gloria Patricia Castano Echeverry - pgcastan1"/>
    <s v="Jhoan Estiven Matallana Torres - cjmatall1"/>
    <d v="2018-01-15T00:00:00"/>
    <x v="51"/>
    <x v="0"/>
  </r>
  <r>
    <s v="Accion_1246"/>
    <s v="Realizar la solicitud al contratista TANDEM S.A., respecto de las acciones para mitigar el riesgo de inundación del predio ubicado en la localidad de Fontibón."/>
    <s v="Seguimiento a las condiciones que regulan al proveedor de custodia de archivo físico y magnético"/>
    <x v="2"/>
    <n v="0"/>
    <x v="0"/>
    <s v="Diego Fernando Aparicio Fuentes - pdaparic1"/>
    <x v="10"/>
    <s v="Gloria Patricia Castano Echeverry - pgcastan1"/>
    <s v="Jhoan Estiven Matallana Torres - cjmatall1"/>
    <d v="2018-01-10T00:00:00"/>
    <x v="51"/>
    <x v="0"/>
  </r>
  <r>
    <s v="Accion_1247"/>
    <s v="Realizar la solicitud a la OAP, para realizar la publicación del PINAR en la página web del IDU."/>
    <s v="Documentos no publicados en la Pág. web"/>
    <x v="2"/>
    <n v="100"/>
    <x v="0"/>
    <s v="Diego Fernando Aparicio Fuentes - pdaparic1"/>
    <x v="10"/>
    <s v="Gloria Patricia Castano Echeverry - pgcastan1"/>
    <s v="Jhoan Estiven Matallana Torres - cjmatall1"/>
    <d v="2017-11-22T00:00:00"/>
    <x v="51"/>
    <x v="0"/>
  </r>
  <r>
    <s v="Accion_1248"/>
    <s v="Mesa de trabajo con la Subdireccion General de Desarrollo Urbano, Dirección Técnica Administrativa y Financiera y Subdirección Técnica de Prespuesto y Contabilidad para determinar el archivo del convenio Interadministrativo 13 de 1996."/>
    <s v="PARTIDAS POR CONCILIAR SUPERIORES A DOS AÑOS"/>
    <x v="4"/>
    <m/>
    <x v="0"/>
    <s v="Luz Andrea Chaux Quimbaya - clchauxq1"/>
    <x v="17"/>
    <s v="Vladimiro Alberto Estrada Moncayo - pvestrad1"/>
    <s v="Ilda Maria Perez Lopez - piperezl1"/>
    <d v="2018-01-15T00:00:00"/>
    <x v="46"/>
    <x v="0"/>
  </r>
  <r>
    <s v="Accion_1249"/>
    <s v="Memorando a la Subdirección General de Infraestructura solicitando se revise junto con la Secretaría Distrital de Ambiente, la información para conciliación."/>
    <s v="SALDOS CON SDA SUPERIOR A 90 DIAS"/>
    <x v="4"/>
    <m/>
    <x v="0"/>
    <s v="Luz Andrea Chaux Quimbaya - clchauxq1"/>
    <x v="17"/>
    <s v="Vladimiro Alberto Estrada Moncayo - pvestrad1"/>
    <s v="Ilda Maria Perez Lopez - piperezl1"/>
    <d v="2018-01-15T00:00:00"/>
    <x v="46"/>
    <x v="0"/>
  </r>
  <r>
    <s v="Accion_1250"/>
    <s v="1. Jornada de capacitación sobre la aplicación de la Resolución 357 de 2008, en lo referente a soportes documentados."/>
    <s v="CLARIDAD SOPORTES PARA CONTABILIDAD"/>
    <x v="4"/>
    <n v="0"/>
    <x v="0"/>
    <s v="Luz Andrea Chaux Quimbaya - clchauxq1"/>
    <x v="17"/>
    <s v="Vladimiro Alberto Estrada Moncayo - pvestrad1"/>
    <s v="Jhon Fredy Ramirez Forero - cjramire7"/>
    <d v="2018-01-15T00:00:00"/>
    <x v="46"/>
    <x v="0"/>
  </r>
  <r>
    <s v="Accion_1251"/>
    <s v="1. Realizar un inventario de la documentación publicada en la Intranet para el proceso de Recursos Físicos"/>
    <s v="Procedimientos Desactualizados y Uso de Formatos no vigentes"/>
    <x v="2"/>
    <n v="100"/>
    <x v="0"/>
    <s v="Nohra Lucia Forero Cespedes - cnforero2"/>
    <x v="10"/>
    <s v="Gloria Patricia Castano Echeverry - pgcastan1"/>
    <s v="Jhoan Estiven Matallana Torres - cjmatall1"/>
    <d v="2018-02-15T00:00:00"/>
    <x v="88"/>
    <x v="0"/>
  </r>
  <r>
    <s v="Accion_1252"/>
    <s v="2. Identificar los documentos que se deben actualizar y formular un cronograma para llevar a cabo esta actividad."/>
    <s v="Procedimientos Desactualizados y Uso de Formatos no vigentes"/>
    <x v="2"/>
    <n v="100"/>
    <x v="0"/>
    <s v="Nohra Lucia Forero Cespedes - cnforero2"/>
    <x v="10"/>
    <s v="Gloria Patricia Castano Echeverry - pgcastan1"/>
    <s v="Jhoan Estiven Matallana Torres - cjmatall1"/>
    <d v="2018-01-15T00:00:00"/>
    <x v="88"/>
    <x v="0"/>
  </r>
  <r>
    <s v="Accion_1253"/>
    <s v="1. Realizar un inventario de la documentación publicada en la Intranet para el proceso de Recursos Físicos."/>
    <s v="No toma de acciones sobre recomendaciones realizadas por la OCI"/>
    <x v="2"/>
    <n v="100"/>
    <x v="0"/>
    <s v="Nohra Lucia Forero Cespedes - cnforero2"/>
    <x v="10"/>
    <s v="Gloria Patricia Castano Echeverry - pgcastan1"/>
    <s v="Jhoan Estiven Matallana Torres - cjmatall1"/>
    <d v="2018-01-15T00:00:00"/>
    <x v="88"/>
    <x v="0"/>
  </r>
  <r>
    <s v="Accion_1254"/>
    <s v="2. Identificar los documentos que se deben actualizar y formular un cronograma para llevar a cabo esta actividad."/>
    <s v="No toma de acciones sobre recomendaciones realizadas por la OCI"/>
    <x v="2"/>
    <n v="100"/>
    <x v="0"/>
    <s v="Nohra Lucia Forero Cespedes - cnforero2"/>
    <x v="10"/>
    <s v="Gloria Patricia Castano Echeverry - pgcastan1"/>
    <s v="Jhoan Estiven Matallana Torres - cjmatall1"/>
    <d v="2018-01-15T00:00:00"/>
    <x v="88"/>
    <x v="0"/>
  </r>
  <r>
    <s v="Accion_1255"/>
    <s v="3. Solicitar mediante memorando a la OAP, el acompañamiento para realizar anualmente la revisión y actualización de los documentos publicados en la intranet para el proceso"/>
    <s v="No toma de acciones sobre recomendaciones realizadas por la OCI"/>
    <x v="2"/>
    <n v="100"/>
    <x v="0"/>
    <s v="Nohra Lucia Forero Cespedes - cnforero2"/>
    <x v="10"/>
    <s v="Gloria Patricia Castano Echeverry - pgcastan1"/>
    <s v="Jhoan Estiven Matallana Torres - cjmatall1"/>
    <d v="2018-01-15T00:00:00"/>
    <x v="88"/>
    <x v="0"/>
  </r>
  <r>
    <s v="Accion_1256"/>
    <s v="Radicar un proceso de selección en la DTPS con el objeto de contratar del mantenimiento al sistema de control de acceso de la Entidad."/>
    <s v="No planificación de recursos financieros"/>
    <x v="2"/>
    <n v="100"/>
    <x v="0"/>
    <s v="Nohra Lucia Forero Cespedes - cnforero2"/>
    <x v="10"/>
    <s v="Gloria Patricia Castano Echeverry - pgcastan1"/>
    <s v="Jhoan Estiven Matallana Torres - cjmatall1"/>
    <d v="2018-01-15T00:00:00"/>
    <x v="88"/>
    <x v="0"/>
  </r>
  <r>
    <s v="Accion_1257"/>
    <s v="Solicitar a la OAP la realización de un entrenamiento en la identificación y valoración de Riesgos."/>
    <s v="Debilidades en la identificación de los riesgos, sus causas, consecuencias y controles"/>
    <x v="2"/>
    <n v="100"/>
    <x v="0"/>
    <s v="Consuelo Mercedes Russi Suarez - ccrussis1"/>
    <x v="16"/>
    <s v="Martha Alvarez Escobar - pmalvare1"/>
    <s v="Piedad Nieto Pabon - cpnietop1"/>
    <d v="2018-01-01T00:00:00"/>
    <x v="70"/>
    <x v="0"/>
  </r>
  <r>
    <s v="Accion_1258"/>
    <s v="Dos (2) reuniones de análisis y socialización de uso del formato"/>
    <s v="Diligenciamiento incompleto formato FO-GP-16 LISTA DE CHEQUEO PARA LA ENTREGA DE CARPETAS ADQUISICIÓN PREDIAL"/>
    <x v="4"/>
    <m/>
    <x v="0"/>
    <s v="Consuelo Mercedes Russi Suarez - ccrussis1"/>
    <x v="16"/>
    <s v="Martha Alvarez Escobar - pmalvare1"/>
    <s v="Piedad Nieto Pabon - cpnietop1"/>
    <d v="2018-01-01T00:00:00"/>
    <x v="21"/>
    <x v="0"/>
  </r>
  <r>
    <s v="Accion_1259"/>
    <s v="Realizar la Actualización de la matriz de riesgos teniendo en cuenta los cambios surgidos en la caracterización del proceso de Gestión Predial como consecuencia del Acuerdo 002 de 2017. Esta actualización se realizará de acuerdo con las fechas institucionales establecidas por la OAP para este fin."/>
    <s v="Falta de actualización en consideración a los ajustes de la caracterización de acuerdo con los cambios en el área según el Acuerdo 002 de 2017"/>
    <x v="2"/>
    <n v="100"/>
    <x v="0"/>
    <s v="Consuelo Mercedes Russi Suarez - ccrussis1"/>
    <x v="16"/>
    <s v="Martha Alvarez Escobar - pmalvare1"/>
    <s v="Piedad Nieto Pabon - cpnietop1"/>
    <d v="2018-01-01T00:00:00"/>
    <x v="70"/>
    <x v="0"/>
  </r>
  <r>
    <s v="Accion_1260"/>
    <s v="Revisar el numeral 5.6.5 del Manual de Gestión Predial_V2.0, para analizar los casos en los cuales se procederá a modificar y/o revocar la oferta de compra y solicitar su actualización a la OAP."/>
    <s v="Incumplimientio al requisito para la elaboración de la promesa de compraventa."/>
    <x v="4"/>
    <m/>
    <x v="0"/>
    <s v="Consuelo Mercedes Russi Suarez - ccrussis1"/>
    <x v="16"/>
    <s v="Martha Alvarez Escobar - pmalvare1"/>
    <s v="Piedad Nieto Pabon - cpnietop1"/>
    <d v="2018-01-01T00:00:00"/>
    <x v="89"/>
    <x v="0"/>
  </r>
  <r>
    <s v="Accion_1261"/>
    <s v="Realizar dos (2) reuniones con la DGC y la STRT para evaluar la viabilidad técnica en la integración de la fecha de firma en Orfeo en la planilla de las resoluciones de oferta."/>
    <s v="Incumplimiento a lo dispuesto en el en el artículo 68 del C.P.A.C.A"/>
    <x v="4"/>
    <m/>
    <x v="0"/>
    <s v="Consuelo Mercedes Russi Suarez - ccrussis1"/>
    <x v="16"/>
    <s v="Martha Alvarez Escobar - pmalvare1"/>
    <s v="Piedad Nieto Pabon - cpnietop1"/>
    <d v="2018-01-01T00:00:00"/>
    <x v="46"/>
    <x v="0"/>
  </r>
  <r>
    <s v="Accion_1262"/>
    <s v="Realizar tres (3) reuniones de socialización y entrenamiento del procedimiento de gestión predial con el personal que labora en la dependencia, reiterando la necesidad de dar cumplimiento a los términos procesales"/>
    <s v="Incumplimiento a lo dispuesto en el en el artículo 68 del C.P.A.C.A,"/>
    <x v="4"/>
    <m/>
    <x v="0"/>
    <s v="Consuelo Mercedes Russi Suarez - ccrussis1"/>
    <x v="16"/>
    <s v="Martha Alvarez Escobar - pmalvare1"/>
    <s v="Piedad Nieto Pabon - cpnietop1"/>
    <d v="2018-01-01T00:00:00"/>
    <x v="21"/>
    <x v="0"/>
  </r>
  <r>
    <s v="Accion_1263"/>
    <s v="Convocar a la Fiduciaria Bogotá y al abogado que representa al patrimonio autónomo a una reunión buscar la agilización del cierre de proceso"/>
    <s v="NO se ha dado cumplimiento al fallo de segunda instancia proferido por la Sala Civil del Tribunal Superior de Bogotá, el 23/10/2014,"/>
    <x v="4"/>
    <m/>
    <x v="0"/>
    <s v="Consuelo Mercedes Russi Suarez - ccrussis1"/>
    <x v="16"/>
    <s v="Martha Alvarez Escobar - pmalvare1"/>
    <s v="Piedad Nieto Pabon - cpnietop1"/>
    <d v="2018-01-01T00:00:00"/>
    <x v="46"/>
    <x v="0"/>
  </r>
  <r>
    <s v="Accion_1264"/>
    <s v="Realizar la solicitud de eliminación del formato FO-GP-24 del SIG a la OAP"/>
    <s v="Se evidencian dos (2) formatos para la misma actividad de cierre social del predio"/>
    <x v="2"/>
    <n v="100"/>
    <x v="0"/>
    <s v="Consuelo Mercedes Russi Suarez - ccrussis1"/>
    <x v="16"/>
    <s v="Martha Alvarez Escobar - pmalvare1"/>
    <s v="Piedad Nieto Pabon - cpnietop1"/>
    <d v="2018-01-01T00:00:00"/>
    <x v="70"/>
    <x v="0"/>
  </r>
  <r>
    <s v="Accion_1265"/>
    <s v="Realizar dos (2) socializaciones con el componente financiero de la DTDP, así como con los Gestores sociales sobre la necesidad de incluir en el expediente los soportes de pago antes del cierre del mismo."/>
    <s v="Se evidencian dos (2) formatos para la misma actividad de cierre social del predio"/>
    <x v="4"/>
    <m/>
    <x v="0"/>
    <s v="Consuelo Mercedes Russi Suarez - ccrussis1"/>
    <x v="16"/>
    <s v="Martha Alvarez Escobar - pmalvare1"/>
    <s v="Piedad Nieto Pabon - cpnietop1"/>
    <d v="2018-01-01T00:00:00"/>
    <x v="21"/>
    <x v="0"/>
  </r>
  <r>
    <s v="Accion_1266"/>
    <s v="Entrenamiento dirigido al grupo económico y socio económico en la priorización de las Unidades Sociales de tipo Industrial."/>
    <s v="para el RT 42605 oferta se realizó sin haber obtenido respuesta a las observaciones efectuadas al avalúo y tampoco se evidencia modificación alguna a la oferta de compra, requisito para la elaboración de la promesa de compraventa."/>
    <x v="4"/>
    <m/>
    <x v="0"/>
    <s v="Consuelo Mercedes Russi Suarez - ccrussis1"/>
    <x v="16"/>
    <s v="Martha Alvarez Escobar - pmalvare1"/>
    <s v="Piedad Nieto Pabon - cpnietop1"/>
    <d v="2018-01-01T00:00:00"/>
    <x v="21"/>
    <x v="0"/>
  </r>
  <r>
    <s v="Accion_1267"/>
    <s v="Al momento de realizar la afiliación de cada contratista y previo a la suscripción del acta de inicio, se realizará inducción presentando los temas básicos propios del SG-SST."/>
    <s v="Inducción a los Contratistas en SST"/>
    <x v="4"/>
    <m/>
    <x v="0"/>
    <s v="Nohra Lucia Forero Cespedes - cnforero2"/>
    <x v="0"/>
    <s v="Paula Tatiana Arenas Gonzalez - pparenas1"/>
    <s v="Jorge Enrique Sepulveda Afanador - pjsepulv1"/>
    <d v="2018-01-15T00:00:00"/>
    <x v="21"/>
    <x v="0"/>
  </r>
  <r>
    <s v="Accion_1268"/>
    <s v="Actualizar el normograma de SST."/>
    <s v="Normograma Actualizado"/>
    <x v="4"/>
    <m/>
    <x v="0"/>
    <s v="Nohra Lucia Forero Cespedes - cnforero2"/>
    <x v="0"/>
    <s v="Paula Tatiana Arenas Gonzalez - pparenas1"/>
    <s v="Jorge Enrique Sepulveda Afanador - pjsepulv1"/>
    <d v="2018-01-15T00:00:00"/>
    <x v="46"/>
    <x v="0"/>
  </r>
  <r>
    <s v="Accion_1269"/>
    <s v="Actualizar el Plan de prevención, preparación y respuesta ante emergencias incluyendo la sede calle 17 y remitir correo electrónico a la OAP para eliminar el procedimiento PR GRF 54 de 2008 que está desactualizado."/>
    <s v="Documentos desactualizados"/>
    <x v="4"/>
    <m/>
    <x v="0"/>
    <s v="Nohra Lucia Forero Cespedes - cnforero2"/>
    <x v="0"/>
    <s v="Paula Tatiana Arenas Gonzalez - pparenas1"/>
    <s v="Jorge Enrique Sepulveda Afanador - pjsepulv1"/>
    <d v="2018-01-15T00:00:00"/>
    <x v="46"/>
    <x v="0"/>
  </r>
  <r>
    <s v="Accion_1270"/>
    <s v="Realizar mesa de trabajo para revisar procedimiento y determinar responsables del ingreso de novedades al aplicativo CHIE."/>
    <s v="Falta de documentación acciones de mejora"/>
    <x v="2"/>
    <n v="100"/>
    <x v="0"/>
    <s v="Nohra Lucia Forero Cespedes - cnforero2"/>
    <x v="0"/>
    <s v="Paula Tatiana Arenas Gonzalez - pparenas1"/>
    <s v="Jorge Enrique Sepulveda Afanador - pjsepulv1"/>
    <d v="2018-01-15T00:00:00"/>
    <x v="79"/>
    <x v="0"/>
  </r>
  <r>
    <s v="Accion_1271"/>
    <s v="Solicitar a la SGJ la actualización del normograma."/>
    <s v="Incumplimiento Numeral 4.3.2 Requisitos legales y otros requisitos."/>
    <x v="3"/>
    <m/>
    <x v="0"/>
    <s v="Yully Maritza Montenegro Suarez - cymonten1"/>
    <x v="9"/>
    <s v="Isauro Cabrera Vega - picabrer1"/>
    <s v="Paula Juliana Serrano Serrano - cpserran1"/>
    <d v="2018-02-19T00:00:00"/>
    <x v="51"/>
    <x v="1"/>
  </r>
  <r>
    <s v="Accion_1272"/>
    <s v="Actualizar y adoptar la Matriz de Impactos y aspectos ambientales del proceso de Gestión TICS con la ley 1672 de 2013 y el decreto único ambiental."/>
    <s v="Incumplimiento Numeral 4.3.2 Requisitos legales y otros requisitos."/>
    <x v="2"/>
    <n v="0"/>
    <x v="0"/>
    <s v="Yully Maritza Montenegro Suarez - cymonten1"/>
    <x v="9"/>
    <s v="Isauro Cabrera Vega - picabrer1"/>
    <s v="Paula Juliana Serrano Serrano - cpserran1"/>
    <d v="2018-02-19T00:00:00"/>
    <x v="79"/>
    <x v="1"/>
  </r>
  <r>
    <s v="Accion_1273"/>
    <s v="Implementar VLEX y capacitar a profesionales de las distintas áreas y procesos en el uso del programa VLEX, para que sea utilizado en las futuras actualizaciones del normograma y la matriz de aspectos e impactos ambientales."/>
    <s v="Incumplimiento Numeral 4.3.2 Requisitos legales y otros requisitos."/>
    <x v="2"/>
    <n v="100"/>
    <x v="0"/>
    <s v="Yully Maritza Montenegro Suarez - cymonten1"/>
    <x v="27"/>
    <s v="Nury Astrid Bloise Carrascal - pnbloise1"/>
    <s v="Silvia Juliana Gonzalez Palomino - csgonzal3"/>
    <d v="2018-02-19T00:00:00"/>
    <x v="79"/>
    <x v="1"/>
  </r>
  <r>
    <s v="Accion_1274"/>
    <s v="Adoptar el formato Devoluciones Archivo Inactivo en el Sistema Integrado de Gestión del IDU."/>
    <s v="Control de registros no conforme"/>
    <x v="2"/>
    <n v="0"/>
    <x v="0"/>
    <s v="Yully Maritza Montenegro Suarez - cymonten1"/>
    <x v="10"/>
    <s v="Gloria Patricia Castano Echeverry - pgcastan1"/>
    <s v="Jhoan Estiven Matallana Torres - cjmatall1"/>
    <d v="2018-02-02T00:00:00"/>
    <x v="51"/>
    <x v="1"/>
  </r>
  <r>
    <s v="Accion_1275"/>
    <s v="Realizar sensibilización sobre la importancia de utilizar las versiones vigentes de documentos descargadas de la intranet institucional al momento de su uso."/>
    <s v="Control de registros no conforme"/>
    <x v="3"/>
    <n v="0"/>
    <x v="0"/>
    <s v="Yully Maritza Montenegro Suarez - cymonten1"/>
    <x v="10"/>
    <s v="Gloria Patricia Castano Echeverry - pgcastan1"/>
    <s v="Jhoan Estiven Matallana Torres - cjmatall1"/>
    <d v="2018-02-02T00:00:00"/>
    <x v="51"/>
    <x v="1"/>
  </r>
  <r>
    <s v="Accion_1276"/>
    <s v="Limpiar el sumidero y limpiar y organizar el depósito"/>
    <s v="Falta de Control Operacional"/>
    <x v="2"/>
    <n v="0"/>
    <x v="0"/>
    <s v="Yully Maritza Montenegro Suarez - cymonten1"/>
    <x v="10"/>
    <s v="Gloria Patricia Castano Echeverry - pgcastan1"/>
    <s v="Jhoan Estiven Matallana Torres - cjmatall1"/>
    <d v="2018-02-02T00:00:00"/>
    <x v="51"/>
    <x v="1"/>
  </r>
  <r>
    <s v="Accion_1277"/>
    <s v="Realizar inspección del edificio calle 22 para realizar las correcciones respectivas asociadas con: 1. Solicitar al funcionario el retiro de la cafetera de su escritorio. 2. Solicitar a la STRF el retiro de los tóner vencidos y sustancias de limpieza del centro de copiado y la reubicación del extintor. 3. Solicitar al Contratista Maquinas Procesos y Logísticas SAS el orden y aseo de su espacio para la instalación del ascensor."/>
    <s v="Falta de Control Operacional"/>
    <x v="2"/>
    <n v="100"/>
    <x v="0"/>
    <s v="Yully Maritza Montenegro Suarez - cymonten1"/>
    <x v="0"/>
    <s v="Paula Tatiana Arenas Gonzalez - pparenas1"/>
    <s v="Jorge Enrique Sepulveda Afanador - pjsepulv1"/>
    <d v="2018-02-25T00:00:00"/>
    <x v="102"/>
    <x v="1"/>
  </r>
  <r>
    <s v="Accion_1278"/>
    <s v="Realizar charla de sensibilización sobre la importancia de cumplir los lineamientos de Orden y Aseo en la SGGC, Centro de Fotocopiado y al contratista de recursos físicos usuario del depósito del sótano calle 20."/>
    <s v="Falta de Control Operacional"/>
    <x v="3"/>
    <n v="0"/>
    <x v="0"/>
    <s v="Yully Maritza Montenegro Suarez - cymonten1"/>
    <x v="9"/>
    <s v="Isauro Cabrera Vega - picabrer1"/>
    <s v="Paula Juliana Serrano Serrano - cpserran1"/>
    <d v="2018-02-12T00:00:00"/>
    <x v="79"/>
    <x v="1"/>
  </r>
  <r>
    <s v="Accion_1279"/>
    <s v="Formalizar y aplicar un programa de inspecciones planeadas para chequear periódicamente el cumplimiento de requisitos en las sedes del IDU."/>
    <s v="Falta de Control Operacional"/>
    <x v="3"/>
    <n v="0"/>
    <x v="0"/>
    <s v="Yully Maritza Montenegro Suarez - cymonten1"/>
    <x v="9"/>
    <s v="Isauro Cabrera Vega - picabrer1"/>
    <s v="Paula Juliana Serrano Serrano - cpserran1"/>
    <d v="2018-02-12T00:00:00"/>
    <x v="79"/>
    <x v="1"/>
  </r>
  <r>
    <s v="Accion_1292"/>
    <s v="Actualizar y gestionar la aprobación del procedimiento PR-TI-20 GESTIÓN DE CONTINUIDAD DE SERVICIOS DE TI."/>
    <s v="No aplicación del procedimiento PR-TI-20 GESTIÓN DE CONTINUIDAD DE SERVICIOS DE TI, versión 1.0"/>
    <x v="4"/>
    <m/>
    <x v="0"/>
    <s v="Adriana Mabel Nino Acosta - paninoac1"/>
    <x v="2"/>
    <s v="Leydy Yohana Pineda Afanador - plpineda2"/>
    <s v="Hector Pulido Moreno - phpulido1"/>
    <d v="2018-02-15T00:00:00"/>
    <x v="103"/>
    <x v="0"/>
  </r>
  <r>
    <s v="Accion_1293"/>
    <s v="Crear una primera versión del documento plan de recuperación de desastres -DRP- (para los servicios de TI) y gestionar su aprobación."/>
    <s v="No aplicación del procedimiento PR-TI-20 GESTIÓN DE CONTINUIDAD DE SERVICIOS DE TI, versión 1.0"/>
    <x v="4"/>
    <m/>
    <x v="0"/>
    <s v="Adriana Mabel Nino Acosta - paninoac1"/>
    <x v="2"/>
    <s v="Leydy Yohana Pineda Afanador - plpineda2"/>
    <s v="Carlos Mario Benjumea Ospino - ccbenjum1"/>
    <d v="2018-02-15T00:00:00"/>
    <x v="92"/>
    <x v="0"/>
  </r>
  <r>
    <s v="Accion_1294"/>
    <s v="Crear el plan de pruebas para el DRP y ejecutarlo al menos una vez en la vigencia actual"/>
    <s v="No aplicación del procedimiento PR-TI-20 GESTIÓN DE CONTINUIDAD DE SERVICIOS DE TI, versión 1.0"/>
    <x v="4"/>
    <m/>
    <x v="0"/>
    <s v="Adriana Mabel Nino Acosta - paninoac1"/>
    <x v="2"/>
    <s v="Leydy Yohana Pineda Afanador - plpineda2"/>
    <s v="Hector Andres Mafla Trujillo - phmaflat1"/>
    <d v="2018-08-01T00:00:00"/>
    <x v="104"/>
    <x v="0"/>
  </r>
  <r>
    <s v="Accion_1295"/>
    <s v="Actualizar el instructivo IN-TI-03 RESTAURACIÓN DE LA APLICACIÓN VALORICEMOS V 1.0 e incluirlo en el calendario de pruebas de los aplicativos de TI mencionada en el H/1."/>
    <s v="No han efectuado pruebas para la restauración del aplicativo Valoricemos"/>
    <x v="4"/>
    <m/>
    <x v="0"/>
    <s v="Adriana Mabel Nino Acosta - paninoac1"/>
    <x v="2"/>
    <s v="Leydy Yohana Pineda Afanador - plpineda2"/>
    <s v="Julio Andres Medina Guerrero - cjmedina1"/>
    <d v="2018-02-15T00:00:00"/>
    <x v="77"/>
    <x v="0"/>
  </r>
  <r>
    <s v="Accion_1296"/>
    <s v="Realizan una reevaluación de los riesgos de gestión de la STRT teniendo en cuenta el MGPE018_ADMINISTRACION_DEL_RIESGO_V_6.0."/>
    <s v="Materialización de riesgos R.TI.02 y R.TI.13"/>
    <x v="4"/>
    <m/>
    <x v="0"/>
    <s v="Adriana Mabel Nino Acosta - paninoac1"/>
    <x v="2"/>
    <s v="Leydy Yohana Pineda Afanador - plpineda2"/>
    <s v="Hector Andres Mafla Trujillo - phmaflat1"/>
    <d v="2018-10-02T00:00:00"/>
    <x v="105"/>
    <x v="0"/>
  </r>
  <r>
    <s v="Accion_1297"/>
    <s v="Realizar una revisión y ajuste de los ANS correspondientes a los servicios de TI registrados en el catálogo de servicios."/>
    <s v="Materialización de riesgos R.TI.02 y R.TI.13"/>
    <x v="4"/>
    <m/>
    <x v="0"/>
    <s v="Adriana Mabel Nino Acosta - paninoac1"/>
    <x v="2"/>
    <s v="Leydy Yohana Pineda Afanador - plpineda2"/>
    <s v="Yadira Marcela Munoz Munoz - cymunozm1"/>
    <d v="2018-03-01T00:00:00"/>
    <x v="89"/>
    <x v="0"/>
  </r>
  <r>
    <s v="Accion_1298"/>
    <s v="Efectuar una depuración del código del sistema que controla el formulario de PQRS."/>
    <s v="Error 403 en Formulario Web de radicación de PQRS (Num 1.1. Resol 3564/2015)"/>
    <x v="4"/>
    <m/>
    <x v="0"/>
    <s v="Adriana Mabel Nino Acosta - paninoac1"/>
    <x v="2"/>
    <s v="Leydy Yohana Pineda Afanador - plpineda2"/>
    <s v="Cinxgler Mariaca Minda - ccmariac1"/>
    <d v="2018-04-01T00:00:00"/>
    <x v="46"/>
    <x v="0"/>
  </r>
  <r>
    <s v="Accion_1299"/>
    <s v="Enviar correo electrónico de prueba al correo de notificaciones judiciales para verificar la configuración de la respuesta automática. (tres) (Observación: Control trimestral del funcionamiento de la respuesta automática)"/>
    <s v="Correo de Notificaciones Judiciales (Num 1.3. Resol 3564/2015)"/>
    <x v="6"/>
    <m/>
    <x v="0"/>
    <s v="Adriana Mabel Nino Acosta - paninoac1"/>
    <x v="24"/>
    <s v="Jose Fernando Suarez Venegas - pjsuarez3"/>
    <m/>
    <d v="2018-03-31T00:00:00"/>
    <x v="106"/>
    <x v="0"/>
  </r>
  <r>
    <s v="Accion_1300"/>
    <s v="Revisar el código HTML y la hoja de estilo en cascada CSS para que los enlaces se muestren correctamente en cualquier navegador."/>
    <s v="No se encontraron enlaces que dirijan políticas de seguridad y condiciones de uso de la información (Num 1.4. Resol 3564/2015)"/>
    <x v="4"/>
    <m/>
    <x v="0"/>
    <s v="Adriana Mabel Nino Acosta - paninoac1"/>
    <x v="2"/>
    <s v="Leydy Yohana Pineda Afanador - plpineda2"/>
    <s v="Cinxgler Mariaca Minda - ccmariac1"/>
    <d v="2018-02-12T00:00:00"/>
    <x v="46"/>
    <x v="0"/>
  </r>
  <r>
    <s v="Accion_1301"/>
    <s v="Solicitar a OAC corregir el enlace para que funciones correctamente."/>
    <s v="No Publicación de la rendición de cuentas a los ciudadanos incompleta (Num 7.1. Lit. c. Resol 3564/2015)"/>
    <x v="2"/>
    <n v="90"/>
    <x v="0"/>
    <s v="Adriana Mabel Nino Acosta - paninoac1"/>
    <x v="11"/>
    <s v="Carlos Andres Espejo Osorio - pcespejo1"/>
    <s v="Oscar Fabian Cortes Manrique - cocortes2"/>
    <d v="2018-02-01T00:00:00"/>
    <x v="51"/>
    <x v="0"/>
  </r>
  <r>
    <s v="Accion_1302"/>
    <s v="Realizar actualización periódica de la información presupuestal &quot;Presupuesto General y Ejecución Presupuestal Histórica&quot; de la entidad en la pagina web. (Observación: Actualización bimensual del Presupuesto General y Ejecución Presupuestal Histórica). (Cuatro)"/>
    <s v="Publicación presupuesto general y distribución presupuestal de proyectos de inversión (num 5.1 Resol 3564/2015)"/>
    <x v="4"/>
    <m/>
    <x v="0"/>
    <s v="Adriana Mabel Nino Acosta - paninoac1"/>
    <x v="9"/>
    <s v="Isauro Cabrera Vega - picabrer1"/>
    <s v="Paula Juliana Serrano Serrano - cpserran1"/>
    <d v="2018-03-31T00:00:00"/>
    <x v="107"/>
    <x v="0"/>
  </r>
  <r>
    <s v="Accion_1303"/>
    <s v="Definir la información a publicar respecto a los mecanismos de participación ciudadana en la página web del IDU."/>
    <s v="No publicación de mecanismos para participar en la formulación de políticas (Num. 6.5 Resol 3564/2015)"/>
    <x v="4"/>
    <m/>
    <x v="0"/>
    <s v="Adriana Mabel Nino Acosta - paninoac1"/>
    <x v="8"/>
    <s v="Lucy Molano Rodriguez - plmolano1"/>
    <s v="Diana Carolina Ramirez Bedoya - cdramire9"/>
    <d v="2018-02-06T00:00:00"/>
    <x v="108"/>
    <x v="0"/>
  </r>
  <r>
    <s v="Accion_1304"/>
    <s v="Enviar información a la OAC para publicar en página web del IDU."/>
    <s v="No publicación de mecanismos para participar en la formulación de políticas (Num. 6.5 Resol 3564/2015)"/>
    <x v="4"/>
    <m/>
    <x v="0"/>
    <s v="Adriana Mabel Nino Acosta - paninoac1"/>
    <x v="11"/>
    <s v="Carlos Andres Espejo Osorio - pcespejo1"/>
    <s v="Oscar Fabian Cortes Manrique - cocortes2"/>
    <d v="2018-03-05T00:00:00"/>
    <x v="89"/>
    <x v="0"/>
  </r>
  <r>
    <s v="Accion_1305"/>
    <s v="Crear espació en la web IDU con la información para la población vulnerable, identificada por las áreas misionales de la entidad."/>
    <s v="No se identificó información de normas, políticas, programas y proyectos dirigidos a población vulnerable (Resolución 3564/2015, num. 7.5)"/>
    <x v="4"/>
    <m/>
    <x v="0"/>
    <s v="Adriana Mabel Nino Acosta - paninoac1"/>
    <x v="11"/>
    <s v="Carlos Andres Espejo Osorio - pcespejo1"/>
    <s v="Oscar Fabian Cortes Manrique - cocortes2"/>
    <d v="2018-02-05T00:00:00"/>
    <x v="46"/>
    <x v="0"/>
  </r>
  <r>
    <s v="Accion_1306"/>
    <s v="Identificar los servidores de planta que tienen información desactualizada de formación académica, experiencia, teléfono y correo institucional y verificar que actualicen la información. (Observación: La acción se cumplirá una vez se encuentre actualizada la información del 100% de los servidores de planta)."/>
    <s v="Desactualización del Directorio de información de servidores públicos y contratistas (Num 3.5. Resol 3564/2015)"/>
    <x v="4"/>
    <m/>
    <x v="0"/>
    <s v="Adriana Mabel Nino Acosta - paninoac1"/>
    <x v="0"/>
    <s v="Paula Tatiana Arenas Gonzalez - pparenas1"/>
    <s v="Jorge Enrique Sepulveda Afanador - pjsepulv1"/>
    <d v="2018-01-02T00:00:00"/>
    <x v="109"/>
    <x v="0"/>
  </r>
  <r>
    <s v="Accion_1307"/>
    <s v="Remitir memorando a las personas que tienen desactualizada la información para que actualicen la misma. (Observación: La acción se cumplirá una vez se encuentre actualizada la información del 100% de los servidores de planta)."/>
    <s v="Desactualización del Directorio de información de servidores públicos y contratistas (Num 3.5. Resol 3564/2015)"/>
    <x v="4"/>
    <m/>
    <x v="0"/>
    <s v="Adriana Mabel Nino Acosta - paninoac1"/>
    <x v="0"/>
    <s v="Paula Tatiana Arenas Gonzalez - pparenas1"/>
    <s v="Jorge Enrique Sepulveda Afanador - pjsepulv1"/>
    <d v="2018-01-02T00:00:00"/>
    <x v="109"/>
    <x v="0"/>
  </r>
  <r>
    <s v="Accion_1308"/>
    <s v="Solicitar a la STRT para que en rango salarial se coloque &quot;Ver Escala Salarial Vigente&quot;, con el fin que la información siempre se encuentre actualizada."/>
    <s v="Desactualización del Directorio de información de servidores públicos y contratistas (Num 3.5. Resol 3564/2015)"/>
    <x v="2"/>
    <n v="100"/>
    <x v="0"/>
    <s v="Adriana Mabel Nino Acosta - paninoac1"/>
    <x v="0"/>
    <s v="Paula Tatiana Arenas Gonzalez - pparenas1"/>
    <s v="Jorge Enrique Sepulveda Afanador - pjsepulv1"/>
    <d v="2018-01-02T00:00:00"/>
    <x v="79"/>
    <x v="0"/>
  </r>
  <r>
    <s v="Accion_1309"/>
    <s v="Ajustar el webservice que ofrece la información a la aplicación web, tomando una fuente unificada y actualizada de información. (Un (1) webservice actualizado)"/>
    <s v="Desactualización del Directorio de información de servidores públicos y contratistas (Num 3.5. Resol 3564/2015)"/>
    <x v="4"/>
    <m/>
    <x v="0"/>
    <s v="Adriana Mabel Nino Acosta - paninoac1"/>
    <x v="2"/>
    <s v="Leydy Yohana Pineda Afanador - plpineda2"/>
    <s v="Carlos Alberto Lopez Narvaez - cclopezn1"/>
    <d v="2018-04-01T00:00:00"/>
    <x v="71"/>
    <x v="0"/>
  </r>
  <r>
    <s v="Accion_1310"/>
    <s v="Solicitar a OAC crear un espacio en el home del portal web del IDU para las convocatorias de participación ciudadana."/>
    <s v="No se encontró información relacionada con el numeral 2.3 Convocatorias de la Resolución 3564/2015"/>
    <x v="3"/>
    <n v="75"/>
    <x v="0"/>
    <s v="Adriana Mabel Nino Acosta - paninoac1"/>
    <x v="11"/>
    <s v="Carlos Andres Espejo Osorio - pcespejo1"/>
    <s v="Oscar Fabian Cortes Manrique - cocortes2"/>
    <d v="2018-02-05T00:00:00"/>
    <x v="110"/>
    <x v="0"/>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r>
    <m/>
    <m/>
    <m/>
    <x v="7"/>
    <m/>
    <x v="1"/>
    <m/>
    <x v="29"/>
    <m/>
    <m/>
    <m/>
    <x v="11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5:E69" firstHeaderRow="1" firstDataRow="2" firstDataCol="1" rowPageCount="1" colPageCount="1"/>
  <pivotFields count="13">
    <pivotField dataField="1" showAll="0"/>
    <pivotField showAll="0"/>
    <pivotField showAll="0"/>
    <pivotField axis="axisCol" showAll="0">
      <items count="10">
        <item m="1" x="8"/>
        <item x="0"/>
        <item x="1"/>
        <item x="4"/>
        <item x="6"/>
        <item x="5"/>
        <item x="2"/>
        <item x="3"/>
        <item x="7"/>
        <item t="default"/>
      </items>
    </pivotField>
    <pivotField showAll="0"/>
    <pivotField showAll="0"/>
    <pivotField showAll="0"/>
    <pivotField axis="axisRow" showAll="0">
      <items count="35">
        <item m="1" x="31"/>
        <item m="1" x="32"/>
        <item x="9"/>
        <item x="8"/>
        <item x="12"/>
        <item x="11"/>
        <item x="25"/>
        <item x="3"/>
        <item x="27"/>
        <item x="13"/>
        <item x="22"/>
        <item x="7"/>
        <item m="1" x="33"/>
        <item x="16"/>
        <item x="20"/>
        <item x="15"/>
        <item x="24"/>
        <item x="18"/>
        <item x="1"/>
        <item x="14"/>
        <item x="19"/>
        <item m="1" x="30"/>
        <item x="23"/>
        <item x="5"/>
        <item x="6"/>
        <item x="28"/>
        <item x="26"/>
        <item x="4"/>
        <item x="17"/>
        <item x="10"/>
        <item x="0"/>
        <item x="2"/>
        <item x="21"/>
        <item x="29"/>
        <item t="default"/>
      </items>
    </pivotField>
    <pivotField showAll="0"/>
    <pivotField showAll="0"/>
    <pivotField showAll="0"/>
    <pivotField axis="axisPage" multipleItemSelectionAllowed="1" showAll="0">
      <items count="212">
        <item h="1" m="1" x="163"/>
        <item h="1" m="1" x="159"/>
        <item h="1" m="1" x="123"/>
        <item h="1" m="1" x="141"/>
        <item h="1" m="1" x="149"/>
        <item h="1" m="1" x="154"/>
        <item h="1" m="1" x="204"/>
        <item h="1" m="1" x="178"/>
        <item h="1" m="1" x="193"/>
        <item h="1" m="1" x="118"/>
        <item h="1" m="1" x="186"/>
        <item h="1" m="1" x="130"/>
        <item h="1" m="1" x="135"/>
        <item h="1" m="1" x="146"/>
        <item h="1" m="1" x="199"/>
        <item h="1" m="1" x="142"/>
        <item h="1" m="1" x="176"/>
        <item h="1" m="1" x="198"/>
        <item h="1" m="1" x="169"/>
        <item h="1" m="1" x="124"/>
        <item h="1" m="1" x="157"/>
        <item h="1" m="1" x="155"/>
        <item h="1" m="1" x="145"/>
        <item h="1" m="1" x="187"/>
        <item h="1" m="1" x="136"/>
        <item h="1" m="1" x="200"/>
        <item h="1" m="1" x="128"/>
        <item h="1" m="1" x="150"/>
        <item h="1" m="1" x="133"/>
        <item h="1" m="1" x="180"/>
        <item h="1" m="1" x="171"/>
        <item h="1" m="1" x="191"/>
        <item h="1" m="1" x="139"/>
        <item h="1" m="1" x="119"/>
        <item h="1" m="1" x="161"/>
        <item h="1" m="1" x="209"/>
        <item h="1" m="1" x="172"/>
        <item h="1" m="1" x="205"/>
        <item h="1" m="1" x="115"/>
        <item h="1" m="1" x="164"/>
        <item h="1" m="1" x="113"/>
        <item h="1" m="1" x="194"/>
        <item h="1" m="1" x="138"/>
        <item h="1" m="1" x="165"/>
        <item h="1" m="1" x="206"/>
        <item h="1" m="1" x="148"/>
        <item h="1" m="1" x="151"/>
        <item h="1" m="1" x="203"/>
        <item h="1" m="1" x="114"/>
        <item h="1" m="1" x="156"/>
        <item h="1" m="1" x="173"/>
        <item h="1" m="1" x="152"/>
        <item h="1" m="1" x="166"/>
        <item h="1" m="1" x="185"/>
        <item h="1" m="1" x="129"/>
        <item h="1" m="1" x="179"/>
        <item h="1" m="1" x="207"/>
        <item h="1" m="1" x="158"/>
        <item h="1" m="1" x="112"/>
        <item h="1" m="1" x="126"/>
        <item h="1" m="1" x="174"/>
        <item h="1" m="1" x="160"/>
        <item h="1" m="1" x="116"/>
        <item h="1" m="1" x="134"/>
        <item h="1" m="1" x="147"/>
        <item h="1" m="1" x="189"/>
        <item h="1" m="1" x="137"/>
        <item h="1" m="1" x="181"/>
        <item h="1" m="1" x="201"/>
        <item h="1" m="1" x="196"/>
        <item h="1" m="1" x="182"/>
        <item h="1" m="1" x="168"/>
        <item h="1" m="1" x="183"/>
        <item h="1" m="1" x="127"/>
        <item h="1" m="1" x="188"/>
        <item h="1" m="1" x="131"/>
        <item h="1" m="1" x="121"/>
        <item h="1" m="1" x="162"/>
        <item h="1" m="1" x="195"/>
        <item h="1" m="1" x="210"/>
        <item h="1" m="1" x="175"/>
        <item h="1" m="1" x="167"/>
        <item h="1" m="1" x="192"/>
        <item h="1" m="1" x="132"/>
        <item h="1" m="1" x="177"/>
        <item h="1" m="1" x="170"/>
        <item h="1" m="1" x="197"/>
        <item h="1" m="1" x="140"/>
        <item h="1" x="3"/>
        <item h="1" x="14"/>
        <item h="1" x="67"/>
        <item h="1" x="17"/>
        <item h="1" x="15"/>
        <item h="1" x="29"/>
        <item h="1" x="1"/>
        <item h="1" x="6"/>
        <item h="1" m="1" x="190"/>
        <item h="1" x="10"/>
        <item h="1" x="25"/>
        <item h="1" x="39"/>
        <item h="1" x="37"/>
        <item h="1" x="41"/>
        <item h="1" x="12"/>
        <item h="1" x="7"/>
        <item h="1" x="35"/>
        <item h="1" x="36"/>
        <item h="1" x="9"/>
        <item h="1" x="31"/>
        <item h="1" x="23"/>
        <item h="1" x="19"/>
        <item h="1" x="5"/>
        <item h="1" x="20"/>
        <item h="1" m="1" x="202"/>
        <item h="1" x="27"/>
        <item h="1" x="4"/>
        <item h="1" x="49"/>
        <item h="1" x="11"/>
        <item h="1" m="1" x="125"/>
        <item h="1" x="30"/>
        <item h="1" x="48"/>
        <item h="1" x="24"/>
        <item h="1" x="16"/>
        <item h="1" x="38"/>
        <item h="1" x="8"/>
        <item h="1" x="59"/>
        <item h="1" x="56"/>
        <item h="1" x="28"/>
        <item h="1" x="57"/>
        <item h="1" x="43"/>
        <item h="1" x="53"/>
        <item h="1" x="58"/>
        <item h="1" x="66"/>
        <item h="1" m="1" x="208"/>
        <item h="1" x="55"/>
        <item h="1" x="2"/>
        <item h="1" x="50"/>
        <item h="1" x="61"/>
        <item m="1" x="184"/>
        <item h="1" x="68"/>
        <item h="1" x="0"/>
        <item h="1" x="62"/>
        <item h="1" x="44"/>
        <item h="1" x="87"/>
        <item h="1" x="73"/>
        <item h="1" x="91"/>
        <item m="1" x="117"/>
        <item h="1" x="32"/>
        <item h="1" x="22"/>
        <item h="1" x="64"/>
        <item h="1" x="18"/>
        <item h="1" x="26"/>
        <item h="1" x="85"/>
        <item h="1" x="86"/>
        <item h="1" x="33"/>
        <item h="1" x="95"/>
        <item h="1" x="84"/>
        <item h="1" x="52"/>
        <item h="1" x="78"/>
        <item h="1" x="13"/>
        <item x="98"/>
        <item x="90"/>
        <item x="81"/>
        <item x="34"/>
        <item h="1" m="1" x="120"/>
        <item h="1" m="1" x="143"/>
        <item x="40"/>
        <item x="45"/>
        <item x="65"/>
        <item x="51"/>
        <item h="1" m="1" x="122"/>
        <item x="88"/>
        <item x="79"/>
        <item x="70"/>
        <item h="1" x="97"/>
        <item h="1" x="83"/>
        <item h="1" x="60"/>
        <item h="1" x="47"/>
        <item h="1" x="93"/>
        <item h="1" x="77"/>
        <item h="1" x="42"/>
        <item h="1" m="1" x="153"/>
        <item h="1" x="46"/>
        <item h="1" x="54"/>
        <item h="1" x="100"/>
        <item h="1" m="1" x="144"/>
        <item h="1" x="96"/>
        <item h="1" x="74"/>
        <item h="1" x="63"/>
        <item h="1" x="92"/>
        <item h="1" x="72"/>
        <item h="1" x="69"/>
        <item h="1" x="75"/>
        <item h="1" x="76"/>
        <item h="1" x="80"/>
        <item h="1" x="71"/>
        <item h="1" x="99"/>
        <item h="1" x="94"/>
        <item h="1" x="82"/>
        <item h="1" x="21"/>
        <item h="1" x="111"/>
        <item h="1" x="89"/>
        <item x="101"/>
        <item x="102"/>
        <item h="1" x="103"/>
        <item h="1" x="104"/>
        <item h="1" x="105"/>
        <item h="1" x="106"/>
        <item h="1" x="107"/>
        <item h="1" x="108"/>
        <item h="1" x="109"/>
        <item x="110"/>
        <item t="default"/>
      </items>
    </pivotField>
    <pivotField multipleItemSelectionAllowed="1" showAll="0"/>
  </pivotFields>
  <rowFields count="1">
    <field x="7"/>
  </rowFields>
  <rowItems count="23">
    <i>
      <x v="2"/>
    </i>
    <i>
      <x v="3"/>
    </i>
    <i>
      <x v="4"/>
    </i>
    <i>
      <x v="5"/>
    </i>
    <i>
      <x v="6"/>
    </i>
    <i>
      <x v="7"/>
    </i>
    <i>
      <x v="8"/>
    </i>
    <i>
      <x v="9"/>
    </i>
    <i>
      <x v="11"/>
    </i>
    <i>
      <x v="13"/>
    </i>
    <i>
      <x v="16"/>
    </i>
    <i>
      <x v="17"/>
    </i>
    <i>
      <x v="18"/>
    </i>
    <i>
      <x v="19"/>
    </i>
    <i>
      <x v="23"/>
    </i>
    <i>
      <x v="24"/>
    </i>
    <i>
      <x v="25"/>
    </i>
    <i>
      <x v="28"/>
    </i>
    <i>
      <x v="29"/>
    </i>
    <i>
      <x v="30"/>
    </i>
    <i>
      <x v="31"/>
    </i>
    <i>
      <x v="32"/>
    </i>
    <i t="grand">
      <x/>
    </i>
  </rowItems>
  <colFields count="1">
    <field x="3"/>
  </colFields>
  <colItems count="4">
    <i>
      <x v="2"/>
    </i>
    <i>
      <x v="6"/>
    </i>
    <i>
      <x v="7"/>
    </i>
    <i t="grand">
      <x/>
    </i>
  </colItems>
  <pageFields count="1">
    <pageField fld="11" hier="-1"/>
  </pageFields>
  <dataFields count="1">
    <dataField name="Cuenta de Código Acción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Q5:W36" firstHeaderRow="1" firstDataRow="2" firstDataCol="1" rowPageCount="3" colPageCount="1"/>
  <pivotFields count="13">
    <pivotField dataField="1" showAll="0"/>
    <pivotField showAll="0"/>
    <pivotField showAll="0"/>
    <pivotField axis="axisCol" showAll="0">
      <items count="10">
        <item m="1" x="8"/>
        <item h="1" x="0"/>
        <item x="1"/>
        <item x="4"/>
        <item x="6"/>
        <item h="1" x="5"/>
        <item x="2"/>
        <item x="3"/>
        <item h="1" x="7"/>
        <item t="default"/>
      </items>
    </pivotField>
    <pivotField showAll="0"/>
    <pivotField axis="axisPage" showAll="0">
      <items count="4">
        <item m="1" x="2"/>
        <item x="0"/>
        <item x="1"/>
        <item t="default"/>
      </items>
    </pivotField>
    <pivotField showAll="0"/>
    <pivotField axis="axisRow" showAll="0">
      <items count="35">
        <item m="1" x="31"/>
        <item m="1" x="32"/>
        <item x="13"/>
        <item x="22"/>
        <item x="7"/>
        <item m="1" x="33"/>
        <item x="16"/>
        <item x="20"/>
        <item x="15"/>
        <item x="24"/>
        <item x="18"/>
        <item x="1"/>
        <item x="14"/>
        <item x="11"/>
        <item x="9"/>
        <item x="25"/>
        <item x="12"/>
        <item x="8"/>
        <item x="19"/>
        <item m="1" x="30"/>
        <item x="3"/>
        <item x="27"/>
        <item x="23"/>
        <item x="5"/>
        <item x="6"/>
        <item x="28"/>
        <item x="26"/>
        <item x="4"/>
        <item x="17"/>
        <item x="10"/>
        <item x="0"/>
        <item x="2"/>
        <item x="21"/>
        <item h="1" x="29"/>
        <item t="default"/>
      </items>
    </pivotField>
    <pivotField showAll="0"/>
    <pivotField showAll="0"/>
    <pivotField showAll="0"/>
    <pivotField axis="axisPage" multipleItemSelectionAllowed="1" showAll="0">
      <items count="212">
        <item m="1" x="163"/>
        <item m="1" x="159"/>
        <item m="1" x="123"/>
        <item m="1" x="141"/>
        <item m="1" x="149"/>
        <item m="1" x="154"/>
        <item m="1" x="204"/>
        <item m="1" x="178"/>
        <item m="1" x="193"/>
        <item m="1" x="118"/>
        <item m="1" x="186"/>
        <item m="1" x="130"/>
        <item m="1" x="135"/>
        <item m="1" x="146"/>
        <item m="1" x="199"/>
        <item m="1" x="142"/>
        <item m="1" x="176"/>
        <item m="1" x="198"/>
        <item m="1" x="169"/>
        <item m="1" x="124"/>
        <item m="1" x="157"/>
        <item m="1" x="155"/>
        <item m="1" x="145"/>
        <item m="1" x="187"/>
        <item m="1" x="136"/>
        <item m="1" x="200"/>
        <item m="1" x="128"/>
        <item m="1" x="150"/>
        <item m="1" x="133"/>
        <item m="1" x="180"/>
        <item m="1" x="171"/>
        <item m="1" x="191"/>
        <item m="1" x="139"/>
        <item m="1" x="119"/>
        <item m="1" x="161"/>
        <item m="1" x="209"/>
        <item m="1" x="172"/>
        <item m="1" x="205"/>
        <item m="1" x="115"/>
        <item m="1" x="164"/>
        <item m="1" x="113"/>
        <item m="1" x="194"/>
        <item m="1" x="138"/>
        <item m="1" x="165"/>
        <item m="1" x="206"/>
        <item m="1" x="148"/>
        <item m="1" x="151"/>
        <item m="1" x="203"/>
        <item m="1" x="114"/>
        <item m="1" x="156"/>
        <item m="1" x="173"/>
        <item m="1" x="152"/>
        <item m="1" x="166"/>
        <item m="1" x="185"/>
        <item m="1" x="129"/>
        <item m="1" x="179"/>
        <item m="1" x="207"/>
        <item m="1" x="158"/>
        <item m="1" x="112"/>
        <item m="1" x="126"/>
        <item m="1" x="174"/>
        <item m="1" x="160"/>
        <item m="1" x="116"/>
        <item m="1" x="134"/>
        <item m="1" x="147"/>
        <item m="1" x="189"/>
        <item m="1" x="137"/>
        <item m="1" x="181"/>
        <item m="1" x="201"/>
        <item m="1" x="196"/>
        <item m="1" x="182"/>
        <item m="1" x="168"/>
        <item m="1" x="183"/>
        <item m="1" x="127"/>
        <item m="1" x="188"/>
        <item m="1" x="131"/>
        <item m="1" x="121"/>
        <item m="1" x="162"/>
        <item m="1" x="195"/>
        <item m="1" x="210"/>
        <item m="1" x="175"/>
        <item m="1" x="167"/>
        <item m="1" x="192"/>
        <item m="1" x="132"/>
        <item m="1" x="177"/>
        <item m="1" x="170"/>
        <item m="1" x="197"/>
        <item m="1" x="140"/>
        <item x="3"/>
        <item x="14"/>
        <item x="67"/>
        <item x="17"/>
        <item x="15"/>
        <item x="29"/>
        <item x="1"/>
        <item x="6"/>
        <item m="1" x="190"/>
        <item x="10"/>
        <item x="25"/>
        <item x="39"/>
        <item x="37"/>
        <item x="41"/>
        <item x="12"/>
        <item x="7"/>
        <item x="35"/>
        <item x="36"/>
        <item x="9"/>
        <item x="31"/>
        <item x="23"/>
        <item x="19"/>
        <item x="5"/>
        <item x="20"/>
        <item m="1" x="202"/>
        <item x="27"/>
        <item x="4"/>
        <item x="49"/>
        <item x="11"/>
        <item m="1" x="125"/>
        <item x="30"/>
        <item x="48"/>
        <item x="24"/>
        <item x="16"/>
        <item x="38"/>
        <item x="8"/>
        <item x="59"/>
        <item x="56"/>
        <item x="28"/>
        <item x="57"/>
        <item x="43"/>
        <item x="53"/>
        <item x="58"/>
        <item x="66"/>
        <item m="1" x="208"/>
        <item x="55"/>
        <item x="2"/>
        <item x="50"/>
        <item x="61"/>
        <item m="1" x="184"/>
        <item x="68"/>
        <item x="0"/>
        <item x="62"/>
        <item x="44"/>
        <item x="87"/>
        <item x="73"/>
        <item x="91"/>
        <item m="1" x="117"/>
        <item x="32"/>
        <item x="22"/>
        <item x="64"/>
        <item x="18"/>
        <item x="26"/>
        <item x="85"/>
        <item x="86"/>
        <item x="33"/>
        <item x="95"/>
        <item x="84"/>
        <item x="52"/>
        <item x="78"/>
        <item x="13"/>
        <item x="98"/>
        <item x="90"/>
        <item x="81"/>
        <item x="34"/>
        <item m="1" x="120"/>
        <item m="1" x="143"/>
        <item x="40"/>
        <item x="45"/>
        <item x="65"/>
        <item x="51"/>
        <item m="1" x="122"/>
        <item x="88"/>
        <item x="79"/>
        <item x="70"/>
        <item x="97"/>
        <item x="83"/>
        <item x="60"/>
        <item x="47"/>
        <item x="93"/>
        <item x="77"/>
        <item x="42"/>
        <item m="1" x="153"/>
        <item x="46"/>
        <item x="54"/>
        <item x="100"/>
        <item m="1" x="144"/>
        <item x="96"/>
        <item x="74"/>
        <item x="63"/>
        <item x="92"/>
        <item x="72"/>
        <item x="69"/>
        <item x="75"/>
        <item x="76"/>
        <item x="80"/>
        <item x="71"/>
        <item x="99"/>
        <item x="94"/>
        <item x="82"/>
        <item x="21"/>
        <item x="111"/>
        <item x="89"/>
        <item x="101"/>
        <item x="102"/>
        <item x="103"/>
        <item x="104"/>
        <item x="105"/>
        <item x="106"/>
        <item x="107"/>
        <item x="108"/>
        <item x="109"/>
        <item x="110"/>
        <item t="default"/>
      </items>
    </pivotField>
    <pivotField axis="axisPage" multipleItemSelectionAllowed="1" showAll="0">
      <items count="6">
        <item h="1" x="1"/>
        <item m="1" x="3"/>
        <item h="1" m="1" x="4"/>
        <item x="0"/>
        <item h="1" x="2"/>
        <item t="default"/>
      </items>
    </pivotField>
  </pivotFields>
  <rowFields count="1">
    <field x="7"/>
  </rowFields>
  <rowItems count="30">
    <i>
      <x v="2"/>
    </i>
    <i>
      <x v="3"/>
    </i>
    <i>
      <x v="4"/>
    </i>
    <i>
      <x v="6"/>
    </i>
    <i>
      <x v="7"/>
    </i>
    <i>
      <x v="8"/>
    </i>
    <i>
      <x v="9"/>
    </i>
    <i>
      <x v="10"/>
    </i>
    <i>
      <x v="11"/>
    </i>
    <i>
      <x v="12"/>
    </i>
    <i>
      <x v="13"/>
    </i>
    <i>
      <x v="14"/>
    </i>
    <i>
      <x v="15"/>
    </i>
    <i>
      <x v="16"/>
    </i>
    <i>
      <x v="17"/>
    </i>
    <i>
      <x v="18"/>
    </i>
    <i>
      <x v="20"/>
    </i>
    <i>
      <x v="21"/>
    </i>
    <i>
      <x v="22"/>
    </i>
    <i>
      <x v="23"/>
    </i>
    <i>
      <x v="24"/>
    </i>
    <i>
      <x v="25"/>
    </i>
    <i>
      <x v="26"/>
    </i>
    <i>
      <x v="27"/>
    </i>
    <i>
      <x v="28"/>
    </i>
    <i>
      <x v="29"/>
    </i>
    <i>
      <x v="30"/>
    </i>
    <i>
      <x v="31"/>
    </i>
    <i>
      <x v="32"/>
    </i>
    <i t="grand">
      <x/>
    </i>
  </rowItems>
  <colFields count="1">
    <field x="3"/>
  </colFields>
  <colItems count="6">
    <i>
      <x v="2"/>
    </i>
    <i>
      <x v="3"/>
    </i>
    <i>
      <x v="4"/>
    </i>
    <i>
      <x v="6"/>
    </i>
    <i>
      <x v="7"/>
    </i>
    <i t="grand">
      <x/>
    </i>
  </colItems>
  <pageFields count="3">
    <pageField fld="11" hier="-1"/>
    <pageField fld="5" hier="-1"/>
    <pageField fld="12" hier="-1"/>
  </pageFields>
  <dataFields count="1">
    <dataField name="Cuenta de Código Acción " fld="0" subtotal="count" baseField="0"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J5:O28" firstHeaderRow="1" firstDataRow="2" firstDataCol="1" rowPageCount="3" colPageCount="1"/>
  <pivotFields count="13">
    <pivotField dataField="1" showAll="0"/>
    <pivotField showAll="0"/>
    <pivotField showAll="0"/>
    <pivotField axis="axisCol" showAll="0">
      <items count="10">
        <item m="1" x="8"/>
        <item h="1" x="0"/>
        <item x="1"/>
        <item x="4"/>
        <item x="6"/>
        <item h="1" x="5"/>
        <item x="2"/>
        <item x="3"/>
        <item h="1" x="7"/>
        <item t="default"/>
      </items>
    </pivotField>
    <pivotField showAll="0"/>
    <pivotField axis="axisPage" showAll="0">
      <items count="4">
        <item m="1" x="2"/>
        <item x="0"/>
        <item x="1"/>
        <item t="default"/>
      </items>
    </pivotField>
    <pivotField showAll="0"/>
    <pivotField axis="axisRow" showAll="0">
      <items count="35">
        <item m="1" x="31"/>
        <item m="1" x="32"/>
        <item x="13"/>
        <item x="22"/>
        <item x="7"/>
        <item m="1" x="33"/>
        <item x="16"/>
        <item x="20"/>
        <item x="15"/>
        <item x="24"/>
        <item x="18"/>
        <item x="1"/>
        <item x="14"/>
        <item x="11"/>
        <item x="9"/>
        <item x="25"/>
        <item x="12"/>
        <item x="8"/>
        <item x="19"/>
        <item m="1" x="30"/>
        <item x="3"/>
        <item x="27"/>
        <item x="23"/>
        <item x="5"/>
        <item x="6"/>
        <item x="28"/>
        <item x="26"/>
        <item x="4"/>
        <item x="17"/>
        <item x="10"/>
        <item x="0"/>
        <item x="2"/>
        <item x="21"/>
        <item h="1" x="29"/>
        <item t="default"/>
      </items>
    </pivotField>
    <pivotField showAll="0"/>
    <pivotField showAll="0"/>
    <pivotField showAll="0"/>
    <pivotField axis="axisPage" multipleItemSelectionAllowed="1" showAll="0">
      <items count="212">
        <item m="1" x="163"/>
        <item m="1" x="159"/>
        <item m="1" x="123"/>
        <item m="1" x="141"/>
        <item m="1" x="149"/>
        <item m="1" x="154"/>
        <item m="1" x="204"/>
        <item m="1" x="178"/>
        <item m="1" x="193"/>
        <item m="1" x="118"/>
        <item m="1" x="186"/>
        <item m="1" x="130"/>
        <item m="1" x="135"/>
        <item m="1" x="146"/>
        <item m="1" x="199"/>
        <item m="1" x="142"/>
        <item m="1" x="176"/>
        <item m="1" x="198"/>
        <item m="1" x="169"/>
        <item m="1" x="124"/>
        <item m="1" x="157"/>
        <item m="1" x="155"/>
        <item m="1" x="145"/>
        <item m="1" x="187"/>
        <item m="1" x="136"/>
        <item m="1" x="200"/>
        <item m="1" x="128"/>
        <item m="1" x="150"/>
        <item m="1" x="133"/>
        <item m="1" x="180"/>
        <item m="1" x="171"/>
        <item m="1" x="191"/>
        <item m="1" x="139"/>
        <item m="1" x="119"/>
        <item m="1" x="161"/>
        <item m="1" x="209"/>
        <item m="1" x="172"/>
        <item m="1" x="205"/>
        <item m="1" x="115"/>
        <item m="1" x="164"/>
        <item m="1" x="113"/>
        <item m="1" x="194"/>
        <item m="1" x="138"/>
        <item m="1" x="165"/>
        <item m="1" x="206"/>
        <item m="1" x="148"/>
        <item m="1" x="151"/>
        <item m="1" x="203"/>
        <item m="1" x="114"/>
        <item m="1" x="156"/>
        <item m="1" x="173"/>
        <item m="1" x="152"/>
        <item m="1" x="166"/>
        <item m="1" x="185"/>
        <item m="1" x="129"/>
        <item m="1" x="179"/>
        <item m="1" x="207"/>
        <item m="1" x="158"/>
        <item m="1" x="112"/>
        <item m="1" x="126"/>
        <item m="1" x="174"/>
        <item m="1" x="160"/>
        <item m="1" x="116"/>
        <item m="1" x="134"/>
        <item m="1" x="147"/>
        <item m="1" x="189"/>
        <item m="1" x="137"/>
        <item m="1" x="181"/>
        <item m="1" x="201"/>
        <item m="1" x="196"/>
        <item m="1" x="182"/>
        <item m="1" x="168"/>
        <item m="1" x="183"/>
        <item m="1" x="127"/>
        <item m="1" x="188"/>
        <item m="1" x="131"/>
        <item m="1" x="121"/>
        <item m="1" x="162"/>
        <item m="1" x="195"/>
        <item m="1" x="210"/>
        <item m="1" x="175"/>
        <item m="1" x="167"/>
        <item m="1" x="192"/>
        <item m="1" x="132"/>
        <item m="1" x="177"/>
        <item m="1" x="170"/>
        <item m="1" x="197"/>
        <item m="1" x="140"/>
        <item x="3"/>
        <item x="14"/>
        <item x="67"/>
        <item x="17"/>
        <item x="15"/>
        <item x="29"/>
        <item x="1"/>
        <item x="6"/>
        <item m="1" x="190"/>
        <item x="10"/>
        <item x="25"/>
        <item x="39"/>
        <item x="37"/>
        <item x="41"/>
        <item x="12"/>
        <item x="7"/>
        <item x="35"/>
        <item x="36"/>
        <item x="9"/>
        <item x="31"/>
        <item x="23"/>
        <item x="19"/>
        <item x="5"/>
        <item x="20"/>
        <item m="1" x="202"/>
        <item x="27"/>
        <item x="4"/>
        <item x="49"/>
        <item x="11"/>
        <item m="1" x="125"/>
        <item x="30"/>
        <item x="48"/>
        <item x="24"/>
        <item x="16"/>
        <item x="38"/>
        <item x="8"/>
        <item x="59"/>
        <item x="56"/>
        <item x="28"/>
        <item x="57"/>
        <item x="43"/>
        <item x="53"/>
        <item x="58"/>
        <item x="66"/>
        <item m="1" x="208"/>
        <item x="55"/>
        <item x="2"/>
        <item x="50"/>
        <item x="61"/>
        <item m="1" x="184"/>
        <item x="68"/>
        <item x="0"/>
        <item x="62"/>
        <item x="44"/>
        <item x="87"/>
        <item x="73"/>
        <item x="91"/>
        <item m="1" x="117"/>
        <item x="32"/>
        <item x="22"/>
        <item x="64"/>
        <item x="18"/>
        <item x="26"/>
        <item x="85"/>
        <item x="86"/>
        <item x="33"/>
        <item x="95"/>
        <item x="84"/>
        <item x="52"/>
        <item x="78"/>
        <item x="13"/>
        <item x="98"/>
        <item x="90"/>
        <item x="81"/>
        <item x="34"/>
        <item m="1" x="120"/>
        <item m="1" x="143"/>
        <item x="40"/>
        <item x="45"/>
        <item x="65"/>
        <item x="51"/>
        <item m="1" x="122"/>
        <item x="88"/>
        <item x="79"/>
        <item x="70"/>
        <item x="97"/>
        <item x="83"/>
        <item x="60"/>
        <item x="47"/>
        <item x="93"/>
        <item x="77"/>
        <item x="42"/>
        <item m="1" x="153"/>
        <item x="46"/>
        <item x="54"/>
        <item x="100"/>
        <item m="1" x="144"/>
        <item x="96"/>
        <item x="74"/>
        <item x="63"/>
        <item x="92"/>
        <item x="72"/>
        <item x="69"/>
        <item x="75"/>
        <item x="76"/>
        <item x="80"/>
        <item x="71"/>
        <item x="99"/>
        <item x="94"/>
        <item x="82"/>
        <item x="21"/>
        <item x="111"/>
        <item x="89"/>
        <item x="101"/>
        <item x="102"/>
        <item x="103"/>
        <item x="104"/>
        <item x="105"/>
        <item x="106"/>
        <item x="107"/>
        <item x="108"/>
        <item x="109"/>
        <item x="110"/>
        <item t="default"/>
      </items>
    </pivotField>
    <pivotField axis="axisPage" multipleItemSelectionAllowed="1" showAll="0">
      <items count="6">
        <item x="1"/>
        <item m="1" x="3"/>
        <item h="1" m="1" x="4"/>
        <item h="1" x="0"/>
        <item h="1" x="2"/>
        <item t="default"/>
      </items>
    </pivotField>
  </pivotFields>
  <rowFields count="1">
    <field x="7"/>
  </rowFields>
  <rowItems count="22">
    <i>
      <x v="2"/>
    </i>
    <i>
      <x v="3"/>
    </i>
    <i>
      <x v="4"/>
    </i>
    <i>
      <x v="6"/>
    </i>
    <i>
      <x v="7"/>
    </i>
    <i>
      <x v="8"/>
    </i>
    <i>
      <x v="10"/>
    </i>
    <i>
      <x v="11"/>
    </i>
    <i>
      <x v="13"/>
    </i>
    <i>
      <x v="14"/>
    </i>
    <i>
      <x v="15"/>
    </i>
    <i>
      <x v="16"/>
    </i>
    <i>
      <x v="17"/>
    </i>
    <i>
      <x v="18"/>
    </i>
    <i>
      <x v="20"/>
    </i>
    <i>
      <x v="21"/>
    </i>
    <i>
      <x v="24"/>
    </i>
    <i>
      <x v="28"/>
    </i>
    <i>
      <x v="29"/>
    </i>
    <i>
      <x v="30"/>
    </i>
    <i>
      <x v="31"/>
    </i>
    <i t="grand">
      <x/>
    </i>
  </rowItems>
  <colFields count="1">
    <field x="3"/>
  </colFields>
  <colItems count="5">
    <i>
      <x v="2"/>
    </i>
    <i>
      <x v="3"/>
    </i>
    <i>
      <x v="6"/>
    </i>
    <i>
      <x v="7"/>
    </i>
    <i t="grand">
      <x/>
    </i>
  </colItems>
  <pageFields count="3">
    <pageField fld="11" hier="-1"/>
    <pageField fld="5" hier="-1"/>
    <pageField fld="12" hier="-1"/>
  </pageFields>
  <dataFields count="1">
    <dataField name="Cuenta de Código Acción " fld="0" subtotal="count" baseField="0"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17:E131" firstHeaderRow="1" firstDataRow="2" firstDataCol="1" rowPageCount="2" colPageCount="1"/>
  <pivotFields count="13">
    <pivotField dataField="1" showAll="0"/>
    <pivotField showAll="0"/>
    <pivotField showAll="0"/>
    <pivotField axis="axisCol" showAll="0">
      <items count="10">
        <item m="1" x="8"/>
        <item x="0"/>
        <item x="1"/>
        <item x="4"/>
        <item x="6"/>
        <item x="5"/>
        <item x="2"/>
        <item x="3"/>
        <item x="7"/>
        <item t="default"/>
      </items>
    </pivotField>
    <pivotField showAll="0"/>
    <pivotField showAll="0"/>
    <pivotField showAll="0"/>
    <pivotField axis="axisRow" showAll="0">
      <items count="35">
        <item m="1" x="31"/>
        <item m="1" x="32"/>
        <item x="9"/>
        <item x="8"/>
        <item x="12"/>
        <item x="11"/>
        <item x="25"/>
        <item x="3"/>
        <item x="27"/>
        <item x="13"/>
        <item x="22"/>
        <item x="7"/>
        <item m="1" x="33"/>
        <item x="16"/>
        <item x="20"/>
        <item x="15"/>
        <item x="24"/>
        <item x="18"/>
        <item x="1"/>
        <item x="14"/>
        <item x="19"/>
        <item m="1" x="30"/>
        <item x="23"/>
        <item x="5"/>
        <item x="6"/>
        <item x="28"/>
        <item x="26"/>
        <item x="4"/>
        <item x="17"/>
        <item x="10"/>
        <item x="0"/>
        <item x="2"/>
        <item x="21"/>
        <item x="29"/>
        <item t="default"/>
      </items>
    </pivotField>
    <pivotField showAll="0"/>
    <pivotField showAll="0"/>
    <pivotField showAll="0"/>
    <pivotField axis="axisPage" multipleItemSelectionAllowed="1" showAll="0">
      <items count="212">
        <item h="1" m="1" x="163"/>
        <item h="1" m="1" x="159"/>
        <item h="1" m="1" x="123"/>
        <item h="1" m="1" x="141"/>
        <item h="1" m="1" x="149"/>
        <item h="1" m="1" x="154"/>
        <item h="1" m="1" x="204"/>
        <item h="1" m="1" x="178"/>
        <item h="1" m="1" x="193"/>
        <item h="1" m="1" x="118"/>
        <item h="1" m="1" x="186"/>
        <item h="1" m="1" x="130"/>
        <item h="1" m="1" x="135"/>
        <item h="1" m="1" x="146"/>
        <item h="1" m="1" x="199"/>
        <item h="1" m="1" x="142"/>
        <item h="1" m="1" x="176"/>
        <item h="1" m="1" x="198"/>
        <item h="1" m="1" x="169"/>
        <item h="1" m="1" x="124"/>
        <item h="1" m="1" x="157"/>
        <item h="1" m="1" x="155"/>
        <item h="1" m="1" x="145"/>
        <item h="1" m="1" x="187"/>
        <item h="1" m="1" x="136"/>
        <item h="1" m="1" x="200"/>
        <item h="1" m="1" x="128"/>
        <item h="1" m="1" x="150"/>
        <item h="1" m="1" x="133"/>
        <item h="1" m="1" x="180"/>
        <item h="1" m="1" x="171"/>
        <item h="1" m="1" x="191"/>
        <item h="1" m="1" x="139"/>
        <item h="1" m="1" x="119"/>
        <item h="1" m="1" x="161"/>
        <item h="1" m="1" x="209"/>
        <item h="1" m="1" x="172"/>
        <item h="1" m="1" x="205"/>
        <item h="1" m="1" x="115"/>
        <item h="1" m="1" x="164"/>
        <item h="1" m="1" x="113"/>
        <item h="1" m="1" x="194"/>
        <item h="1" m="1" x="138"/>
        <item h="1" m="1" x="165"/>
        <item h="1" m="1" x="206"/>
        <item h="1" m="1" x="148"/>
        <item h="1" m="1" x="151"/>
        <item h="1" m="1" x="203"/>
        <item h="1" m="1" x="114"/>
        <item h="1" m="1" x="156"/>
        <item h="1" m="1" x="173"/>
        <item h="1" m="1" x="152"/>
        <item h="1" m="1" x="166"/>
        <item h="1" m="1" x="185"/>
        <item h="1" m="1" x="129"/>
        <item h="1" m="1" x="179"/>
        <item h="1" m="1" x="207"/>
        <item h="1" m="1" x="158"/>
        <item h="1" m="1" x="112"/>
        <item h="1" m="1" x="126"/>
        <item h="1" m="1" x="174"/>
        <item h="1" m="1" x="160"/>
        <item h="1" m="1" x="116"/>
        <item h="1" m="1" x="134"/>
        <item h="1" m="1" x="147"/>
        <item h="1" m="1" x="189"/>
        <item h="1" m="1" x="137"/>
        <item h="1" m="1" x="181"/>
        <item h="1" m="1" x="201"/>
        <item h="1" m="1" x="196"/>
        <item h="1" m="1" x="182"/>
        <item h="1" m="1" x="168"/>
        <item h="1" m="1" x="183"/>
        <item h="1" m="1" x="127"/>
        <item h="1" m="1" x="188"/>
        <item h="1" m="1" x="131"/>
        <item h="1" m="1" x="121"/>
        <item h="1" m="1" x="162"/>
        <item h="1" m="1" x="195"/>
        <item h="1" m="1" x="210"/>
        <item h="1" m="1" x="175"/>
        <item h="1" m="1" x="167"/>
        <item h="1" m="1" x="192"/>
        <item h="1" m="1" x="132"/>
        <item h="1" m="1" x="177"/>
        <item h="1" m="1" x="170"/>
        <item h="1" m="1" x="197"/>
        <item h="1" m="1" x="140"/>
        <item h="1" x="3"/>
        <item h="1" x="14"/>
        <item h="1" x="67"/>
        <item h="1" x="17"/>
        <item h="1" x="15"/>
        <item h="1" x="29"/>
        <item h="1" x="1"/>
        <item h="1" x="6"/>
        <item h="1" m="1" x="190"/>
        <item h="1" x="10"/>
        <item h="1" x="25"/>
        <item h="1" x="39"/>
        <item h="1" x="37"/>
        <item h="1" x="41"/>
        <item h="1" x="12"/>
        <item h="1" x="7"/>
        <item h="1" x="35"/>
        <item h="1" x="36"/>
        <item h="1" x="9"/>
        <item h="1" x="31"/>
        <item h="1" x="23"/>
        <item h="1" x="19"/>
        <item h="1" x="5"/>
        <item h="1" x="20"/>
        <item h="1" m="1" x="202"/>
        <item h="1" x="27"/>
        <item h="1" x="4"/>
        <item h="1" x="49"/>
        <item h="1" x="11"/>
        <item h="1" m="1" x="125"/>
        <item h="1" x="30"/>
        <item h="1" x="48"/>
        <item h="1" x="24"/>
        <item h="1" x="16"/>
        <item h="1" x="38"/>
        <item h="1" x="8"/>
        <item h="1" x="59"/>
        <item h="1" x="56"/>
        <item h="1" x="28"/>
        <item h="1" x="57"/>
        <item h="1" x="43"/>
        <item h="1" x="53"/>
        <item h="1" x="58"/>
        <item h="1" x="66"/>
        <item h="1" m="1" x="208"/>
        <item h="1" x="55"/>
        <item h="1" x="2"/>
        <item h="1" x="50"/>
        <item h="1" x="61"/>
        <item m="1" x="184"/>
        <item h="1" x="68"/>
        <item h="1" x="0"/>
        <item h="1" x="62"/>
        <item h="1" x="44"/>
        <item h="1" x="87"/>
        <item h="1" x="73"/>
        <item h="1" x="91"/>
        <item m="1" x="117"/>
        <item h="1" x="32"/>
        <item h="1" x="22"/>
        <item h="1" x="64"/>
        <item h="1" x="18"/>
        <item h="1" x="26"/>
        <item h="1" x="85"/>
        <item h="1" x="86"/>
        <item h="1" x="33"/>
        <item h="1" x="95"/>
        <item h="1" x="84"/>
        <item h="1" x="52"/>
        <item h="1" x="78"/>
        <item h="1" x="13"/>
        <item x="98"/>
        <item x="90"/>
        <item x="81"/>
        <item x="34"/>
        <item h="1" m="1" x="120"/>
        <item h="1" m="1" x="143"/>
        <item x="40"/>
        <item x="45"/>
        <item x="65"/>
        <item x="51"/>
        <item h="1" m="1" x="122"/>
        <item x="88"/>
        <item x="79"/>
        <item x="70"/>
        <item h="1" x="97"/>
        <item h="1" x="83"/>
        <item h="1" x="60"/>
        <item h="1" x="47"/>
        <item h="1" x="93"/>
        <item h="1" x="77"/>
        <item h="1" x="42"/>
        <item h="1" m="1" x="153"/>
        <item h="1" x="46"/>
        <item h="1" x="54"/>
        <item h="1" x="100"/>
        <item h="1" m="1" x="144"/>
        <item h="1" x="96"/>
        <item h="1" x="74"/>
        <item h="1" x="63"/>
        <item h="1" x="92"/>
        <item h="1" x="72"/>
        <item h="1" x="69"/>
        <item h="1" x="75"/>
        <item h="1" x="76"/>
        <item h="1" x="80"/>
        <item h="1" x="71"/>
        <item h="1" x="99"/>
        <item h="1" x="94"/>
        <item h="1" x="82"/>
        <item h="1" x="21"/>
        <item h="1" x="111"/>
        <item h="1" x="89"/>
        <item x="101"/>
        <item x="102"/>
        <item h="1" x="103"/>
        <item h="1" x="104"/>
        <item h="1" x="105"/>
        <item h="1" x="106"/>
        <item h="1" x="107"/>
        <item h="1" x="108"/>
        <item h="1" x="109"/>
        <item x="110"/>
        <item t="default"/>
      </items>
    </pivotField>
    <pivotField axis="axisPage" multipleItemSelectionAllowed="1" showAll="0">
      <items count="6">
        <item x="1"/>
        <item m="1" x="3"/>
        <item m="1" x="4"/>
        <item h="1" x="0"/>
        <item h="1" x="2"/>
        <item t="default"/>
      </items>
    </pivotField>
  </pivotFields>
  <rowFields count="1">
    <field x="7"/>
  </rowFields>
  <rowItems count="13">
    <i>
      <x v="2"/>
    </i>
    <i>
      <x v="4"/>
    </i>
    <i>
      <x v="5"/>
    </i>
    <i>
      <x v="6"/>
    </i>
    <i>
      <x v="8"/>
    </i>
    <i>
      <x v="9"/>
    </i>
    <i>
      <x v="17"/>
    </i>
    <i>
      <x v="18"/>
    </i>
    <i>
      <x v="24"/>
    </i>
    <i>
      <x v="29"/>
    </i>
    <i>
      <x v="30"/>
    </i>
    <i>
      <x v="31"/>
    </i>
    <i t="grand">
      <x/>
    </i>
  </rowItems>
  <colFields count="1">
    <field x="3"/>
  </colFields>
  <colItems count="4">
    <i>
      <x v="2"/>
    </i>
    <i>
      <x v="6"/>
    </i>
    <i>
      <x v="7"/>
    </i>
    <i t="grand">
      <x/>
    </i>
  </colItems>
  <pageFields count="2">
    <pageField fld="11" hier="-1"/>
    <pageField fld="12" hier="-1"/>
  </pageFields>
  <dataFields count="1">
    <dataField name="Cuenta de Código Acción " fld="0" subtotal="count" baseField="0"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84:E105" firstHeaderRow="1" firstDataRow="2" firstDataCol="1" rowPageCount="2" colPageCount="1"/>
  <pivotFields count="13">
    <pivotField dataField="1" showAll="0"/>
    <pivotField showAll="0"/>
    <pivotField showAll="0"/>
    <pivotField axis="axisCol" showAll="0">
      <items count="10">
        <item m="1" x="8"/>
        <item x="0"/>
        <item x="1"/>
        <item x="4"/>
        <item x="6"/>
        <item x="5"/>
        <item x="2"/>
        <item x="3"/>
        <item x="7"/>
        <item t="default"/>
      </items>
    </pivotField>
    <pivotField showAll="0"/>
    <pivotField showAll="0"/>
    <pivotField showAll="0"/>
    <pivotField axis="axisRow" showAll="0">
      <items count="35">
        <item m="1" x="31"/>
        <item m="1" x="32"/>
        <item x="9"/>
        <item x="8"/>
        <item x="12"/>
        <item x="11"/>
        <item x="25"/>
        <item x="3"/>
        <item x="27"/>
        <item x="13"/>
        <item x="22"/>
        <item x="7"/>
        <item m="1" x="33"/>
        <item x="16"/>
        <item x="20"/>
        <item x="15"/>
        <item x="24"/>
        <item x="18"/>
        <item x="1"/>
        <item x="14"/>
        <item x="19"/>
        <item m="1" x="30"/>
        <item x="23"/>
        <item x="5"/>
        <item x="6"/>
        <item x="28"/>
        <item x="26"/>
        <item x="4"/>
        <item x="17"/>
        <item x="10"/>
        <item x="0"/>
        <item x="2"/>
        <item x="21"/>
        <item x="29"/>
        <item t="default"/>
      </items>
    </pivotField>
    <pivotField showAll="0"/>
    <pivotField showAll="0"/>
    <pivotField showAll="0"/>
    <pivotField axis="axisPage" multipleItemSelectionAllowed="1" showAll="0">
      <items count="212">
        <item h="1" m="1" x="163"/>
        <item h="1" m="1" x="159"/>
        <item h="1" m="1" x="123"/>
        <item h="1" m="1" x="141"/>
        <item h="1" m="1" x="149"/>
        <item h="1" m="1" x="154"/>
        <item h="1" m="1" x="204"/>
        <item h="1" m="1" x="178"/>
        <item h="1" m="1" x="193"/>
        <item h="1" m="1" x="118"/>
        <item h="1" m="1" x="186"/>
        <item h="1" m="1" x="130"/>
        <item h="1" m="1" x="135"/>
        <item h="1" m="1" x="146"/>
        <item h="1" m="1" x="199"/>
        <item h="1" m="1" x="142"/>
        <item h="1" m="1" x="176"/>
        <item h="1" m="1" x="198"/>
        <item h="1" m="1" x="169"/>
        <item h="1" m="1" x="124"/>
        <item h="1" m="1" x="157"/>
        <item h="1" m="1" x="155"/>
        <item h="1" m="1" x="145"/>
        <item h="1" m="1" x="187"/>
        <item h="1" m="1" x="136"/>
        <item h="1" m="1" x="200"/>
        <item h="1" m="1" x="128"/>
        <item h="1" m="1" x="150"/>
        <item h="1" m="1" x="133"/>
        <item h="1" m="1" x="180"/>
        <item h="1" m="1" x="171"/>
        <item h="1" m="1" x="191"/>
        <item h="1" m="1" x="139"/>
        <item h="1" m="1" x="119"/>
        <item h="1" m="1" x="161"/>
        <item h="1" m="1" x="209"/>
        <item h="1" m="1" x="172"/>
        <item h="1" m="1" x="205"/>
        <item h="1" m="1" x="115"/>
        <item h="1" m="1" x="164"/>
        <item h="1" m="1" x="113"/>
        <item h="1" m="1" x="194"/>
        <item h="1" m="1" x="138"/>
        <item h="1" m="1" x="165"/>
        <item h="1" m="1" x="206"/>
        <item h="1" m="1" x="148"/>
        <item h="1" m="1" x="151"/>
        <item h="1" m="1" x="203"/>
        <item h="1" m="1" x="114"/>
        <item h="1" m="1" x="156"/>
        <item h="1" m="1" x="173"/>
        <item h="1" m="1" x="152"/>
        <item h="1" m="1" x="166"/>
        <item h="1" m="1" x="185"/>
        <item h="1" m="1" x="129"/>
        <item h="1" m="1" x="179"/>
        <item h="1" m="1" x="207"/>
        <item h="1" m="1" x="158"/>
        <item h="1" m="1" x="112"/>
        <item h="1" m="1" x="126"/>
        <item h="1" m="1" x="174"/>
        <item h="1" m="1" x="160"/>
        <item h="1" m="1" x="116"/>
        <item h="1" m="1" x="134"/>
        <item h="1" m="1" x="147"/>
        <item h="1" m="1" x="189"/>
        <item h="1" m="1" x="137"/>
        <item h="1" m="1" x="181"/>
        <item h="1" m="1" x="201"/>
        <item h="1" m="1" x="196"/>
        <item h="1" m="1" x="182"/>
        <item h="1" m="1" x="168"/>
        <item h="1" m="1" x="183"/>
        <item h="1" m="1" x="127"/>
        <item h="1" m="1" x="188"/>
        <item h="1" m="1" x="131"/>
        <item h="1" m="1" x="121"/>
        <item h="1" m="1" x="162"/>
        <item h="1" m="1" x="195"/>
        <item h="1" m="1" x="210"/>
        <item h="1" m="1" x="175"/>
        <item h="1" m="1" x="167"/>
        <item h="1" m="1" x="192"/>
        <item h="1" m="1" x="132"/>
        <item h="1" m="1" x="177"/>
        <item h="1" m="1" x="170"/>
        <item h="1" m="1" x="197"/>
        <item h="1" m="1" x="140"/>
        <item h="1" x="3"/>
        <item h="1" x="14"/>
        <item h="1" x="67"/>
        <item h="1" x="17"/>
        <item h="1" x="15"/>
        <item h="1" x="29"/>
        <item h="1" x="1"/>
        <item h="1" x="6"/>
        <item h="1" m="1" x="190"/>
        <item h="1" x="10"/>
        <item h="1" x="25"/>
        <item h="1" x="39"/>
        <item h="1" x="37"/>
        <item h="1" x="41"/>
        <item h="1" x="12"/>
        <item h="1" x="7"/>
        <item h="1" x="35"/>
        <item h="1" x="36"/>
        <item h="1" x="9"/>
        <item h="1" x="31"/>
        <item h="1" x="23"/>
        <item h="1" x="19"/>
        <item h="1" x="5"/>
        <item h="1" x="20"/>
        <item h="1" m="1" x="202"/>
        <item h="1" x="27"/>
        <item h="1" x="4"/>
        <item h="1" x="49"/>
        <item h="1" x="11"/>
        <item h="1" m="1" x="125"/>
        <item h="1" x="30"/>
        <item h="1" x="48"/>
        <item h="1" x="24"/>
        <item h="1" x="16"/>
        <item h="1" x="38"/>
        <item h="1" x="8"/>
        <item h="1" x="59"/>
        <item h="1" x="56"/>
        <item h="1" x="28"/>
        <item h="1" x="57"/>
        <item h="1" x="43"/>
        <item h="1" x="53"/>
        <item h="1" x="58"/>
        <item h="1" x="66"/>
        <item h="1" m="1" x="208"/>
        <item h="1" x="55"/>
        <item h="1" x="2"/>
        <item h="1" x="50"/>
        <item h="1" x="61"/>
        <item m="1" x="184"/>
        <item h="1" x="68"/>
        <item h="1" x="0"/>
        <item h="1" x="62"/>
        <item h="1" x="44"/>
        <item h="1" x="87"/>
        <item h="1" x="73"/>
        <item h="1" x="91"/>
        <item m="1" x="117"/>
        <item h="1" x="32"/>
        <item h="1" x="22"/>
        <item h="1" x="64"/>
        <item h="1" x="18"/>
        <item h="1" x="26"/>
        <item h="1" x="85"/>
        <item h="1" x="86"/>
        <item h="1" x="33"/>
        <item h="1" x="95"/>
        <item h="1" x="84"/>
        <item h="1" x="52"/>
        <item h="1" x="78"/>
        <item h="1" x="13"/>
        <item x="98"/>
        <item x="90"/>
        <item x="81"/>
        <item x="34"/>
        <item h="1" m="1" x="120"/>
        <item h="1" m="1" x="143"/>
        <item x="40"/>
        <item x="45"/>
        <item x="65"/>
        <item x="51"/>
        <item h="1" m="1" x="122"/>
        <item x="88"/>
        <item x="79"/>
        <item x="70"/>
        <item h="1" x="97"/>
        <item h="1" x="83"/>
        <item h="1" x="60"/>
        <item h="1" x="47"/>
        <item h="1" x="93"/>
        <item h="1" x="77"/>
        <item h="1" x="42"/>
        <item h="1" m="1" x="153"/>
        <item h="1" x="46"/>
        <item h="1" x="54"/>
        <item h="1" x="100"/>
        <item h="1" m="1" x="144"/>
        <item h="1" x="96"/>
        <item h="1" x="74"/>
        <item h="1" x="63"/>
        <item h="1" x="92"/>
        <item h="1" x="72"/>
        <item h="1" x="69"/>
        <item h="1" x="75"/>
        <item h="1" x="76"/>
        <item h="1" x="80"/>
        <item h="1" x="71"/>
        <item h="1" x="99"/>
        <item h="1" x="94"/>
        <item h="1" x="82"/>
        <item h="1" x="21"/>
        <item h="1" x="111"/>
        <item h="1" x="89"/>
        <item x="101"/>
        <item x="102"/>
        <item h="1" x="103"/>
        <item h="1" x="104"/>
        <item h="1" x="105"/>
        <item h="1" x="106"/>
        <item h="1" x="107"/>
        <item h="1" x="108"/>
        <item h="1" x="109"/>
        <item x="110"/>
        <item t="default"/>
      </items>
    </pivotField>
    <pivotField axis="axisPage" multipleItemSelectionAllowed="1" showAll="0">
      <items count="6">
        <item h="1" x="1"/>
        <item m="1" x="3"/>
        <item m="1" x="4"/>
        <item x="0"/>
        <item h="1" x="2"/>
        <item t="default"/>
      </items>
    </pivotField>
  </pivotFields>
  <rowFields count="1">
    <field x="7"/>
  </rowFields>
  <rowItems count="20">
    <i>
      <x v="2"/>
    </i>
    <i>
      <x v="3"/>
    </i>
    <i>
      <x v="5"/>
    </i>
    <i>
      <x v="7"/>
    </i>
    <i>
      <x v="8"/>
    </i>
    <i>
      <x v="9"/>
    </i>
    <i>
      <x v="11"/>
    </i>
    <i>
      <x v="13"/>
    </i>
    <i>
      <x v="16"/>
    </i>
    <i>
      <x v="17"/>
    </i>
    <i>
      <x v="18"/>
    </i>
    <i>
      <x v="19"/>
    </i>
    <i>
      <x v="23"/>
    </i>
    <i>
      <x v="25"/>
    </i>
    <i>
      <x v="28"/>
    </i>
    <i>
      <x v="29"/>
    </i>
    <i>
      <x v="30"/>
    </i>
    <i>
      <x v="31"/>
    </i>
    <i>
      <x v="32"/>
    </i>
    <i t="grand">
      <x/>
    </i>
  </rowItems>
  <colFields count="1">
    <field x="3"/>
  </colFields>
  <colItems count="4">
    <i>
      <x v="2"/>
    </i>
    <i>
      <x v="6"/>
    </i>
    <i>
      <x v="7"/>
    </i>
    <i t="grand">
      <x/>
    </i>
  </colItems>
  <pageFields count="2">
    <pageField fld="11" hier="-1"/>
    <pageField fld="12" hier="-1"/>
  </pageFields>
  <dataFields count="1">
    <dataField name="Cuenta de Código Acción " fld="0" subtotal="count" baseField="0" baseItem="0"/>
  </dataField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G36" firstHeaderRow="1" firstDataRow="2" firstDataCol="1" rowPageCount="3" colPageCount="1"/>
  <pivotFields count="13">
    <pivotField dataField="1" showAll="0"/>
    <pivotField showAll="0"/>
    <pivotField showAll="0"/>
    <pivotField axis="axisCol" showAll="0">
      <items count="10">
        <item m="1" x="8"/>
        <item h="1" x="0"/>
        <item x="1"/>
        <item x="4"/>
        <item x="6"/>
        <item h="1" x="5"/>
        <item x="2"/>
        <item x="3"/>
        <item h="1" x="7"/>
        <item t="default"/>
      </items>
    </pivotField>
    <pivotField showAll="0"/>
    <pivotField axis="axisPage" showAll="0">
      <items count="4">
        <item m="1" x="2"/>
        <item x="0"/>
        <item x="1"/>
        <item t="default"/>
      </items>
    </pivotField>
    <pivotField showAll="0"/>
    <pivotField axis="axisRow" showAll="0">
      <items count="35">
        <item m="1" x="31"/>
        <item m="1" x="32"/>
        <item x="13"/>
        <item x="22"/>
        <item x="7"/>
        <item m="1" x="33"/>
        <item x="16"/>
        <item x="20"/>
        <item x="15"/>
        <item x="24"/>
        <item x="18"/>
        <item x="1"/>
        <item x="14"/>
        <item x="11"/>
        <item x="9"/>
        <item x="25"/>
        <item x="12"/>
        <item x="8"/>
        <item x="19"/>
        <item m="1" x="30"/>
        <item x="3"/>
        <item x="27"/>
        <item x="23"/>
        <item x="5"/>
        <item x="6"/>
        <item x="28"/>
        <item x="26"/>
        <item x="4"/>
        <item x="17"/>
        <item x="10"/>
        <item x="0"/>
        <item x="2"/>
        <item x="21"/>
        <item h="1" x="29"/>
        <item t="default"/>
      </items>
    </pivotField>
    <pivotField showAll="0"/>
    <pivotField showAll="0"/>
    <pivotField showAll="0"/>
    <pivotField axis="axisPage" multipleItemSelectionAllowed="1" showAll="0">
      <items count="212">
        <item m="1" x="163"/>
        <item m="1" x="159"/>
        <item m="1" x="123"/>
        <item m="1" x="141"/>
        <item m="1" x="149"/>
        <item m="1" x="154"/>
        <item m="1" x="204"/>
        <item m="1" x="178"/>
        <item m="1" x="193"/>
        <item m="1" x="118"/>
        <item m="1" x="186"/>
        <item m="1" x="130"/>
        <item m="1" x="135"/>
        <item m="1" x="146"/>
        <item m="1" x="199"/>
        <item m="1" x="142"/>
        <item m="1" x="176"/>
        <item m="1" x="198"/>
        <item m="1" x="169"/>
        <item m="1" x="124"/>
        <item m="1" x="157"/>
        <item m="1" x="155"/>
        <item m="1" x="145"/>
        <item m="1" x="187"/>
        <item m="1" x="136"/>
        <item m="1" x="200"/>
        <item m="1" x="128"/>
        <item m="1" x="150"/>
        <item m="1" x="133"/>
        <item m="1" x="180"/>
        <item m="1" x="171"/>
        <item m="1" x="191"/>
        <item m="1" x="139"/>
        <item m="1" x="119"/>
        <item m="1" x="161"/>
        <item m="1" x="209"/>
        <item m="1" x="172"/>
        <item m="1" x="205"/>
        <item m="1" x="115"/>
        <item m="1" x="164"/>
        <item m="1" x="113"/>
        <item m="1" x="194"/>
        <item m="1" x="138"/>
        <item m="1" x="165"/>
        <item m="1" x="206"/>
        <item m="1" x="148"/>
        <item m="1" x="151"/>
        <item m="1" x="203"/>
        <item m="1" x="114"/>
        <item m="1" x="156"/>
        <item m="1" x="173"/>
        <item m="1" x="152"/>
        <item m="1" x="166"/>
        <item m="1" x="185"/>
        <item m="1" x="129"/>
        <item m="1" x="179"/>
        <item m="1" x="207"/>
        <item m="1" x="158"/>
        <item m="1" x="112"/>
        <item m="1" x="126"/>
        <item m="1" x="174"/>
        <item m="1" x="160"/>
        <item m="1" x="116"/>
        <item m="1" x="134"/>
        <item m="1" x="147"/>
        <item m="1" x="189"/>
        <item m="1" x="137"/>
        <item m="1" x="181"/>
        <item m="1" x="201"/>
        <item m="1" x="196"/>
        <item m="1" x="182"/>
        <item m="1" x="168"/>
        <item m="1" x="183"/>
        <item m="1" x="127"/>
        <item m="1" x="188"/>
        <item m="1" x="131"/>
        <item m="1" x="121"/>
        <item m="1" x="162"/>
        <item m="1" x="195"/>
        <item m="1" x="210"/>
        <item m="1" x="175"/>
        <item m="1" x="167"/>
        <item m="1" x="192"/>
        <item m="1" x="132"/>
        <item m="1" x="177"/>
        <item m="1" x="170"/>
        <item m="1" x="197"/>
        <item m="1" x="140"/>
        <item x="3"/>
        <item x="14"/>
        <item x="67"/>
        <item x="17"/>
        <item x="15"/>
        <item x="29"/>
        <item x="1"/>
        <item x="6"/>
        <item m="1" x="190"/>
        <item x="10"/>
        <item x="25"/>
        <item x="39"/>
        <item x="37"/>
        <item x="41"/>
        <item x="12"/>
        <item x="7"/>
        <item x="35"/>
        <item x="36"/>
        <item x="9"/>
        <item x="31"/>
        <item x="23"/>
        <item x="19"/>
        <item x="5"/>
        <item x="20"/>
        <item m="1" x="202"/>
        <item x="27"/>
        <item x="4"/>
        <item x="49"/>
        <item x="11"/>
        <item m="1" x="125"/>
        <item x="30"/>
        <item x="48"/>
        <item x="24"/>
        <item x="16"/>
        <item x="38"/>
        <item x="8"/>
        <item x="59"/>
        <item x="56"/>
        <item x="28"/>
        <item x="57"/>
        <item x="43"/>
        <item x="53"/>
        <item x="58"/>
        <item x="66"/>
        <item m="1" x="208"/>
        <item x="55"/>
        <item x="2"/>
        <item x="50"/>
        <item x="61"/>
        <item m="1" x="184"/>
        <item x="68"/>
        <item x="0"/>
        <item x="62"/>
        <item x="44"/>
        <item x="87"/>
        <item x="73"/>
        <item x="91"/>
        <item m="1" x="117"/>
        <item x="32"/>
        <item x="22"/>
        <item x="64"/>
        <item x="18"/>
        <item x="26"/>
        <item x="85"/>
        <item x="86"/>
        <item x="33"/>
        <item x="95"/>
        <item x="84"/>
        <item x="52"/>
        <item x="78"/>
        <item x="13"/>
        <item x="98"/>
        <item x="90"/>
        <item x="81"/>
        <item x="34"/>
        <item m="1" x="120"/>
        <item m="1" x="143"/>
        <item x="40"/>
        <item x="45"/>
        <item x="65"/>
        <item x="51"/>
        <item m="1" x="122"/>
        <item x="88"/>
        <item x="79"/>
        <item x="70"/>
        <item x="97"/>
        <item x="83"/>
        <item x="60"/>
        <item x="47"/>
        <item x="93"/>
        <item x="77"/>
        <item x="42"/>
        <item m="1" x="153"/>
        <item x="46"/>
        <item x="54"/>
        <item x="100"/>
        <item m="1" x="144"/>
        <item x="96"/>
        <item x="74"/>
        <item x="63"/>
        <item x="92"/>
        <item x="72"/>
        <item x="69"/>
        <item x="75"/>
        <item x="76"/>
        <item x="80"/>
        <item x="71"/>
        <item x="99"/>
        <item x="94"/>
        <item x="82"/>
        <item x="21"/>
        <item x="111"/>
        <item x="89"/>
        <item x="101"/>
        <item x="102"/>
        <item x="103"/>
        <item x="104"/>
        <item x="105"/>
        <item x="106"/>
        <item x="107"/>
        <item x="108"/>
        <item x="109"/>
        <item x="110"/>
        <item t="default"/>
      </items>
    </pivotField>
    <pivotField axis="axisPage" multipleItemSelectionAllowed="1" showAll="0">
      <items count="6">
        <item x="1"/>
        <item m="1" x="3"/>
        <item h="1" m="1" x="4"/>
        <item x="0"/>
        <item x="2"/>
        <item t="default"/>
      </items>
    </pivotField>
  </pivotFields>
  <rowFields count="1">
    <field x="7"/>
  </rowFields>
  <rowItems count="30">
    <i>
      <x v="2"/>
    </i>
    <i>
      <x v="3"/>
    </i>
    <i>
      <x v="4"/>
    </i>
    <i>
      <x v="6"/>
    </i>
    <i>
      <x v="7"/>
    </i>
    <i>
      <x v="8"/>
    </i>
    <i>
      <x v="9"/>
    </i>
    <i>
      <x v="10"/>
    </i>
    <i>
      <x v="11"/>
    </i>
    <i>
      <x v="12"/>
    </i>
    <i>
      <x v="13"/>
    </i>
    <i>
      <x v="14"/>
    </i>
    <i>
      <x v="15"/>
    </i>
    <i>
      <x v="16"/>
    </i>
    <i>
      <x v="17"/>
    </i>
    <i>
      <x v="18"/>
    </i>
    <i>
      <x v="20"/>
    </i>
    <i>
      <x v="21"/>
    </i>
    <i>
      <x v="22"/>
    </i>
    <i>
      <x v="23"/>
    </i>
    <i>
      <x v="24"/>
    </i>
    <i>
      <x v="25"/>
    </i>
    <i>
      <x v="26"/>
    </i>
    <i>
      <x v="27"/>
    </i>
    <i>
      <x v="28"/>
    </i>
    <i>
      <x v="29"/>
    </i>
    <i>
      <x v="30"/>
    </i>
    <i>
      <x v="31"/>
    </i>
    <i>
      <x v="32"/>
    </i>
    <i t="grand">
      <x/>
    </i>
  </rowItems>
  <colFields count="1">
    <field x="3"/>
  </colFields>
  <colItems count="6">
    <i>
      <x v="2"/>
    </i>
    <i>
      <x v="3"/>
    </i>
    <i>
      <x v="4"/>
    </i>
    <i>
      <x v="6"/>
    </i>
    <i>
      <x v="7"/>
    </i>
    <i t="grand">
      <x/>
    </i>
  </colItems>
  <pageFields count="3">
    <pageField fld="11" hier="-1"/>
    <pageField fld="5" hier="-1"/>
    <pageField fld="12" hier="-1"/>
  </pageFields>
  <dataFields count="1">
    <dataField name="Cuenta de Código Acción " fld="0" subtotal="count" baseField="0"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1"/>
  <sheetViews>
    <sheetView zoomScale="90" zoomScaleNormal="90" workbookViewId="0">
      <selection activeCell="A17" sqref="A17"/>
    </sheetView>
  </sheetViews>
  <sheetFormatPr baseColWidth="10" defaultRowHeight="15" x14ac:dyDescent="0.25"/>
  <cols>
    <col min="1" max="1" width="50.85546875" customWidth="1"/>
    <col min="2" max="2" width="22.42578125" customWidth="1"/>
    <col min="3" max="3" width="10.42578125" customWidth="1"/>
    <col min="4" max="4" width="8.140625" customWidth="1"/>
    <col min="5" max="5" width="12.42578125" customWidth="1"/>
    <col min="6" max="6" width="8.140625" customWidth="1"/>
    <col min="7" max="7" width="12.42578125" customWidth="1"/>
    <col min="8" max="8" width="28.28515625" customWidth="1"/>
    <col min="9" max="9" width="7.85546875" customWidth="1"/>
    <col min="10" max="10" width="49.140625" customWidth="1"/>
    <col min="11" max="11" width="30.42578125" customWidth="1"/>
    <col min="12" max="12" width="11.42578125" customWidth="1"/>
    <col min="13" max="13" width="10.42578125" customWidth="1"/>
    <col min="14" max="14" width="8.140625" customWidth="1"/>
    <col min="15" max="15" width="12.42578125" bestFit="1" customWidth="1"/>
    <col min="17" max="17" width="50.85546875" bestFit="1" customWidth="1"/>
    <col min="18" max="18" width="22.42578125" bestFit="1" customWidth="1"/>
    <col min="19" max="19" width="11.42578125" customWidth="1"/>
    <col min="21" max="21" width="10.42578125" customWidth="1"/>
    <col min="22" max="22" width="8.140625" customWidth="1"/>
    <col min="23" max="23" width="12.42578125" bestFit="1" customWidth="1"/>
  </cols>
  <sheetData>
    <row r="1" spans="1:23" x14ac:dyDescent="0.25">
      <c r="A1" s="22" t="s">
        <v>11</v>
      </c>
      <c r="B1" t="s">
        <v>1460</v>
      </c>
      <c r="J1" s="22" t="s">
        <v>11</v>
      </c>
      <c r="K1" t="s">
        <v>1460</v>
      </c>
      <c r="Q1" s="22" t="s">
        <v>11</v>
      </c>
      <c r="R1" t="s">
        <v>1460</v>
      </c>
    </row>
    <row r="2" spans="1:23" x14ac:dyDescent="0.25">
      <c r="A2" s="22" t="s">
        <v>5</v>
      </c>
      <c r="B2" t="s">
        <v>1460</v>
      </c>
      <c r="J2" s="22" t="s">
        <v>5</v>
      </c>
      <c r="K2" t="s">
        <v>1460</v>
      </c>
      <c r="Q2" s="22" t="s">
        <v>5</v>
      </c>
      <c r="R2" t="s">
        <v>1460</v>
      </c>
    </row>
    <row r="3" spans="1:23" x14ac:dyDescent="0.25">
      <c r="A3" s="22" t="s">
        <v>1447</v>
      </c>
      <c r="B3" t="s">
        <v>1460</v>
      </c>
      <c r="J3" s="22" t="s">
        <v>1447</v>
      </c>
      <c r="K3" t="s">
        <v>1683</v>
      </c>
      <c r="Q3" s="22" t="s">
        <v>1447</v>
      </c>
      <c r="R3" t="s">
        <v>1448</v>
      </c>
    </row>
    <row r="5" spans="1:23" x14ac:dyDescent="0.25">
      <c r="A5" s="22" t="s">
        <v>1464</v>
      </c>
      <c r="B5" s="22" t="s">
        <v>1463</v>
      </c>
      <c r="J5" s="22" t="s">
        <v>1464</v>
      </c>
      <c r="K5" s="22" t="s">
        <v>1463</v>
      </c>
      <c r="Q5" s="22" t="s">
        <v>1464</v>
      </c>
      <c r="R5" s="22" t="s">
        <v>1463</v>
      </c>
    </row>
    <row r="6" spans="1:23" x14ac:dyDescent="0.25">
      <c r="A6" s="22" t="s">
        <v>1461</v>
      </c>
      <c r="B6" t="s">
        <v>18</v>
      </c>
      <c r="C6" t="s">
        <v>191</v>
      </c>
      <c r="D6" t="s">
        <v>1304</v>
      </c>
      <c r="E6" t="s">
        <v>64</v>
      </c>
      <c r="F6" t="s">
        <v>129</v>
      </c>
      <c r="G6" t="s">
        <v>1462</v>
      </c>
      <c r="J6" s="22" t="s">
        <v>1461</v>
      </c>
      <c r="K6" t="s">
        <v>18</v>
      </c>
      <c r="L6" t="s">
        <v>191</v>
      </c>
      <c r="M6" t="s">
        <v>64</v>
      </c>
      <c r="N6" t="s">
        <v>129</v>
      </c>
      <c r="O6" t="s">
        <v>1462</v>
      </c>
      <c r="Q6" s="22" t="s">
        <v>1461</v>
      </c>
      <c r="R6" t="s">
        <v>18</v>
      </c>
      <c r="S6" t="s">
        <v>191</v>
      </c>
      <c r="T6" t="s">
        <v>1304</v>
      </c>
      <c r="U6" t="s">
        <v>64</v>
      </c>
      <c r="V6" t="s">
        <v>129</v>
      </c>
      <c r="W6" t="s">
        <v>1462</v>
      </c>
    </row>
    <row r="7" spans="1:23" x14ac:dyDescent="0.25">
      <c r="A7" s="23" t="s">
        <v>21</v>
      </c>
      <c r="B7" s="24">
        <v>5</v>
      </c>
      <c r="C7" s="24"/>
      <c r="D7" s="24"/>
      <c r="E7" s="24">
        <v>5</v>
      </c>
      <c r="F7" s="24"/>
      <c r="G7" s="24">
        <v>10</v>
      </c>
      <c r="J7" s="23" t="s">
        <v>21</v>
      </c>
      <c r="K7" s="24">
        <v>1</v>
      </c>
      <c r="L7" s="24"/>
      <c r="M7" s="24"/>
      <c r="N7" s="24"/>
      <c r="O7" s="24">
        <v>1</v>
      </c>
      <c r="Q7" s="23" t="s">
        <v>21</v>
      </c>
      <c r="R7" s="24">
        <v>4</v>
      </c>
      <c r="S7" s="24"/>
      <c r="T7" s="24"/>
      <c r="U7" s="24">
        <v>5</v>
      </c>
      <c r="V7" s="24"/>
      <c r="W7" s="24">
        <v>9</v>
      </c>
    </row>
    <row r="8" spans="1:23" x14ac:dyDescent="0.25">
      <c r="A8" s="23" t="s">
        <v>33</v>
      </c>
      <c r="B8" s="24">
        <v>6</v>
      </c>
      <c r="C8" s="24"/>
      <c r="D8" s="24"/>
      <c r="E8" s="24">
        <v>9</v>
      </c>
      <c r="F8" s="24"/>
      <c r="G8" s="24">
        <v>15</v>
      </c>
      <c r="J8" s="23" t="s">
        <v>33</v>
      </c>
      <c r="K8" s="24"/>
      <c r="L8" s="24"/>
      <c r="M8" s="24">
        <v>9</v>
      </c>
      <c r="N8" s="24"/>
      <c r="O8" s="24">
        <v>9</v>
      </c>
      <c r="Q8" s="23" t="s">
        <v>33</v>
      </c>
      <c r="R8" s="24">
        <v>6</v>
      </c>
      <c r="S8" s="24"/>
      <c r="T8" s="24"/>
      <c r="U8" s="24"/>
      <c r="V8" s="24"/>
      <c r="W8" s="24">
        <v>6</v>
      </c>
    </row>
    <row r="9" spans="1:23" x14ac:dyDescent="0.25">
      <c r="A9" s="23" t="s">
        <v>16</v>
      </c>
      <c r="B9" s="24">
        <v>10</v>
      </c>
      <c r="C9" s="24">
        <v>11</v>
      </c>
      <c r="D9" s="24"/>
      <c r="E9" s="24">
        <v>13</v>
      </c>
      <c r="F9" s="24">
        <v>3</v>
      </c>
      <c r="G9" s="24">
        <v>37</v>
      </c>
      <c r="J9" s="23" t="s">
        <v>16</v>
      </c>
      <c r="K9" s="24"/>
      <c r="L9" s="24">
        <v>1</v>
      </c>
      <c r="M9" s="24"/>
      <c r="N9" s="24"/>
      <c r="O9" s="24">
        <v>1</v>
      </c>
      <c r="Q9" s="23" t="s">
        <v>16</v>
      </c>
      <c r="R9" s="24">
        <v>10</v>
      </c>
      <c r="S9" s="24">
        <v>10</v>
      </c>
      <c r="T9" s="24"/>
      <c r="U9" s="24">
        <v>13</v>
      </c>
      <c r="V9" s="24">
        <v>3</v>
      </c>
      <c r="W9" s="24">
        <v>36</v>
      </c>
    </row>
    <row r="10" spans="1:23" x14ac:dyDescent="0.25">
      <c r="A10" s="23" t="s">
        <v>23</v>
      </c>
      <c r="B10" s="24">
        <v>7</v>
      </c>
      <c r="C10" s="24">
        <v>8</v>
      </c>
      <c r="D10" s="24"/>
      <c r="E10" s="24">
        <v>4</v>
      </c>
      <c r="F10" s="24"/>
      <c r="G10" s="24">
        <v>19</v>
      </c>
      <c r="J10" s="23" t="s">
        <v>23</v>
      </c>
      <c r="K10" s="24"/>
      <c r="L10" s="24"/>
      <c r="M10" s="24">
        <v>1</v>
      </c>
      <c r="N10" s="24"/>
      <c r="O10" s="24">
        <v>1</v>
      </c>
      <c r="Q10" s="23" t="s">
        <v>23</v>
      </c>
      <c r="R10" s="24">
        <v>7</v>
      </c>
      <c r="S10" s="24">
        <v>8</v>
      </c>
      <c r="T10" s="24"/>
      <c r="U10" s="24">
        <v>3</v>
      </c>
      <c r="V10" s="24"/>
      <c r="W10" s="24">
        <v>18</v>
      </c>
    </row>
    <row r="11" spans="1:23" x14ac:dyDescent="0.25">
      <c r="A11" s="23" t="s">
        <v>26</v>
      </c>
      <c r="B11" s="24">
        <v>1</v>
      </c>
      <c r="C11" s="24"/>
      <c r="D11" s="24"/>
      <c r="E11" s="24">
        <v>3</v>
      </c>
      <c r="F11" s="24"/>
      <c r="G11" s="24">
        <v>4</v>
      </c>
      <c r="J11" s="23" t="s">
        <v>26</v>
      </c>
      <c r="K11" s="24"/>
      <c r="L11" s="24"/>
      <c r="M11" s="24">
        <v>2</v>
      </c>
      <c r="N11" s="24"/>
      <c r="O11" s="24">
        <v>2</v>
      </c>
      <c r="Q11" s="23" t="s">
        <v>26</v>
      </c>
      <c r="R11" s="24">
        <v>1</v>
      </c>
      <c r="S11" s="24"/>
      <c r="T11" s="24"/>
      <c r="U11" s="24">
        <v>1</v>
      </c>
      <c r="V11" s="24"/>
      <c r="W11" s="24">
        <v>2</v>
      </c>
    </row>
    <row r="12" spans="1:23" x14ac:dyDescent="0.25">
      <c r="A12" s="23" t="s">
        <v>30</v>
      </c>
      <c r="B12" s="24">
        <v>1</v>
      </c>
      <c r="C12" s="24">
        <v>4</v>
      </c>
      <c r="D12" s="24">
        <v>2</v>
      </c>
      <c r="E12" s="24"/>
      <c r="F12" s="24">
        <v>2</v>
      </c>
      <c r="G12" s="24">
        <v>9</v>
      </c>
      <c r="J12" s="23" t="s">
        <v>30</v>
      </c>
      <c r="K12" s="24"/>
      <c r="L12" s="24">
        <v>2</v>
      </c>
      <c r="M12" s="24"/>
      <c r="N12" s="24"/>
      <c r="O12" s="24">
        <v>2</v>
      </c>
      <c r="Q12" s="23" t="s">
        <v>30</v>
      </c>
      <c r="R12" s="24">
        <v>1</v>
      </c>
      <c r="S12" s="24">
        <v>2</v>
      </c>
      <c r="T12" s="24">
        <v>2</v>
      </c>
      <c r="U12" s="24"/>
      <c r="V12" s="24">
        <v>2</v>
      </c>
      <c r="W12" s="24">
        <v>7</v>
      </c>
    </row>
    <row r="13" spans="1:23" x14ac:dyDescent="0.25">
      <c r="A13" s="23" t="s">
        <v>53</v>
      </c>
      <c r="B13" s="24">
        <v>3</v>
      </c>
      <c r="C13" s="24"/>
      <c r="D13" s="24">
        <v>1</v>
      </c>
      <c r="E13" s="24"/>
      <c r="F13" s="24"/>
      <c r="G13" s="24">
        <v>4</v>
      </c>
      <c r="J13" s="23" t="s">
        <v>36</v>
      </c>
      <c r="K13" s="24">
        <v>1</v>
      </c>
      <c r="L13" s="24">
        <v>2</v>
      </c>
      <c r="M13" s="24"/>
      <c r="N13" s="24"/>
      <c r="O13" s="24">
        <v>3</v>
      </c>
      <c r="Q13" s="23" t="s">
        <v>53</v>
      </c>
      <c r="R13" s="24">
        <v>3</v>
      </c>
      <c r="S13" s="24"/>
      <c r="T13" s="24">
        <v>1</v>
      </c>
      <c r="U13" s="24"/>
      <c r="V13" s="24"/>
      <c r="W13" s="24">
        <v>4</v>
      </c>
    </row>
    <row r="14" spans="1:23" x14ac:dyDescent="0.25">
      <c r="A14" s="23" t="s">
        <v>36</v>
      </c>
      <c r="B14" s="24">
        <v>9</v>
      </c>
      <c r="C14" s="24">
        <v>2</v>
      </c>
      <c r="D14" s="24"/>
      <c r="E14" s="24">
        <v>25</v>
      </c>
      <c r="F14" s="24"/>
      <c r="G14" s="24">
        <v>36</v>
      </c>
      <c r="J14" s="23" t="s">
        <v>29</v>
      </c>
      <c r="K14" s="24">
        <v>4</v>
      </c>
      <c r="L14" s="24">
        <v>7</v>
      </c>
      <c r="M14" s="24">
        <v>2</v>
      </c>
      <c r="N14" s="24">
        <v>1</v>
      </c>
      <c r="O14" s="24">
        <v>14</v>
      </c>
      <c r="Q14" s="23" t="s">
        <v>36</v>
      </c>
      <c r="R14" s="24">
        <v>8</v>
      </c>
      <c r="S14" s="24"/>
      <c r="T14" s="24"/>
      <c r="U14" s="24">
        <v>25</v>
      </c>
      <c r="V14" s="24"/>
      <c r="W14" s="24">
        <v>33</v>
      </c>
    </row>
    <row r="15" spans="1:23" x14ac:dyDescent="0.25">
      <c r="A15" s="23" t="s">
        <v>29</v>
      </c>
      <c r="B15" s="24">
        <v>31</v>
      </c>
      <c r="C15" s="24">
        <v>7</v>
      </c>
      <c r="D15" s="24"/>
      <c r="E15" s="24">
        <v>3</v>
      </c>
      <c r="F15" s="24">
        <v>1</v>
      </c>
      <c r="G15" s="24">
        <v>42</v>
      </c>
      <c r="J15" s="23" t="s">
        <v>229</v>
      </c>
      <c r="K15" s="24"/>
      <c r="L15" s="24"/>
      <c r="M15" s="24">
        <v>4</v>
      </c>
      <c r="N15" s="24"/>
      <c r="O15" s="24">
        <v>4</v>
      </c>
      <c r="Q15" s="23" t="s">
        <v>29</v>
      </c>
      <c r="R15" s="24">
        <v>27</v>
      </c>
      <c r="S15" s="24"/>
      <c r="T15" s="24"/>
      <c r="U15" s="24">
        <v>1</v>
      </c>
      <c r="V15" s="24"/>
      <c r="W15" s="24">
        <v>28</v>
      </c>
    </row>
    <row r="16" spans="1:23" x14ac:dyDescent="0.25">
      <c r="A16" s="23" t="s">
        <v>56</v>
      </c>
      <c r="B16" s="24">
        <v>10</v>
      </c>
      <c r="C16" s="24">
        <v>7</v>
      </c>
      <c r="D16" s="24"/>
      <c r="E16" s="24">
        <v>3</v>
      </c>
      <c r="F16" s="24"/>
      <c r="G16" s="24">
        <v>20</v>
      </c>
      <c r="J16" s="23" t="s">
        <v>46</v>
      </c>
      <c r="K16" s="24"/>
      <c r="L16" s="24">
        <v>11</v>
      </c>
      <c r="M16" s="24">
        <v>20</v>
      </c>
      <c r="N16" s="24">
        <v>5</v>
      </c>
      <c r="O16" s="24">
        <v>36</v>
      </c>
      <c r="Q16" s="23" t="s">
        <v>56</v>
      </c>
      <c r="R16" s="24">
        <v>10</v>
      </c>
      <c r="S16" s="24">
        <v>7</v>
      </c>
      <c r="T16" s="24"/>
      <c r="U16" s="24">
        <v>3</v>
      </c>
      <c r="V16" s="24"/>
      <c r="W16" s="24">
        <v>20</v>
      </c>
    </row>
    <row r="17" spans="1:23" x14ac:dyDescent="0.25">
      <c r="A17" s="23" t="s">
        <v>229</v>
      </c>
      <c r="B17" s="24">
        <v>2</v>
      </c>
      <c r="C17" s="24">
        <v>2</v>
      </c>
      <c r="D17" s="24"/>
      <c r="E17" s="24">
        <v>12</v>
      </c>
      <c r="F17" s="24">
        <v>2</v>
      </c>
      <c r="G17" s="24">
        <v>18</v>
      </c>
      <c r="J17" s="23" t="s">
        <v>166</v>
      </c>
      <c r="K17" s="24"/>
      <c r="L17" s="24">
        <v>2</v>
      </c>
      <c r="M17" s="24">
        <v>3</v>
      </c>
      <c r="N17" s="24"/>
      <c r="O17" s="24">
        <v>5</v>
      </c>
      <c r="Q17" s="23" t="s">
        <v>229</v>
      </c>
      <c r="R17" s="24">
        <v>2</v>
      </c>
      <c r="S17" s="24">
        <v>2</v>
      </c>
      <c r="T17" s="24"/>
      <c r="U17" s="24">
        <v>8</v>
      </c>
      <c r="V17" s="24">
        <v>2</v>
      </c>
      <c r="W17" s="24">
        <v>14</v>
      </c>
    </row>
    <row r="18" spans="1:23" x14ac:dyDescent="0.25">
      <c r="A18" s="23" t="s">
        <v>46</v>
      </c>
      <c r="B18" s="24">
        <v>3</v>
      </c>
      <c r="C18" s="24">
        <v>15</v>
      </c>
      <c r="D18" s="24"/>
      <c r="E18" s="24">
        <v>41</v>
      </c>
      <c r="F18" s="24">
        <v>7</v>
      </c>
      <c r="G18" s="24">
        <v>66</v>
      </c>
      <c r="J18" s="23" t="s">
        <v>55</v>
      </c>
      <c r="K18" s="24"/>
      <c r="L18" s="24">
        <v>4</v>
      </c>
      <c r="M18" s="24">
        <v>3</v>
      </c>
      <c r="N18" s="24"/>
      <c r="O18" s="24">
        <v>7</v>
      </c>
      <c r="Q18" s="23" t="s">
        <v>46</v>
      </c>
      <c r="R18" s="24">
        <v>3</v>
      </c>
      <c r="S18" s="24">
        <v>4</v>
      </c>
      <c r="T18" s="24"/>
      <c r="U18" s="24">
        <v>21</v>
      </c>
      <c r="V18" s="24">
        <v>2</v>
      </c>
      <c r="W18" s="24">
        <v>30</v>
      </c>
    </row>
    <row r="19" spans="1:23" x14ac:dyDescent="0.25">
      <c r="A19" s="23" t="s">
        <v>166</v>
      </c>
      <c r="B19" s="24">
        <v>12</v>
      </c>
      <c r="C19" s="24">
        <v>2</v>
      </c>
      <c r="D19" s="24"/>
      <c r="E19" s="24">
        <v>4</v>
      </c>
      <c r="F19" s="24"/>
      <c r="G19" s="24">
        <v>18</v>
      </c>
      <c r="J19" s="23" t="s">
        <v>96</v>
      </c>
      <c r="K19" s="24"/>
      <c r="L19" s="24">
        <v>1</v>
      </c>
      <c r="M19" s="24">
        <v>3</v>
      </c>
      <c r="N19" s="24"/>
      <c r="O19" s="24">
        <v>4</v>
      </c>
      <c r="Q19" s="23" t="s">
        <v>166</v>
      </c>
      <c r="R19" s="24">
        <v>12</v>
      </c>
      <c r="S19" s="24"/>
      <c r="T19" s="24"/>
      <c r="U19" s="24">
        <v>1</v>
      </c>
      <c r="V19" s="24"/>
      <c r="W19" s="24">
        <v>13</v>
      </c>
    </row>
    <row r="20" spans="1:23" x14ac:dyDescent="0.25">
      <c r="A20" s="23" t="s">
        <v>55</v>
      </c>
      <c r="B20" s="24">
        <v>1</v>
      </c>
      <c r="C20" s="24">
        <v>4</v>
      </c>
      <c r="D20" s="24"/>
      <c r="E20" s="24">
        <v>3</v>
      </c>
      <c r="F20" s="24"/>
      <c r="G20" s="24">
        <v>8</v>
      </c>
      <c r="J20" s="23" t="s">
        <v>19</v>
      </c>
      <c r="K20" s="24">
        <v>2</v>
      </c>
      <c r="L20" s="24">
        <v>4</v>
      </c>
      <c r="M20" s="24"/>
      <c r="N20" s="24"/>
      <c r="O20" s="24">
        <v>6</v>
      </c>
      <c r="Q20" s="23" t="s">
        <v>55</v>
      </c>
      <c r="R20" s="24">
        <v>1</v>
      </c>
      <c r="S20" s="24"/>
      <c r="T20" s="24"/>
      <c r="U20" s="24"/>
      <c r="V20" s="24"/>
      <c r="W20" s="24">
        <v>1</v>
      </c>
    </row>
    <row r="21" spans="1:23" x14ac:dyDescent="0.25">
      <c r="A21" s="23" t="s">
        <v>96</v>
      </c>
      <c r="B21" s="24">
        <v>4</v>
      </c>
      <c r="C21" s="24">
        <v>4</v>
      </c>
      <c r="D21" s="24"/>
      <c r="E21" s="24">
        <v>7</v>
      </c>
      <c r="F21" s="24"/>
      <c r="G21" s="24">
        <v>15</v>
      </c>
      <c r="J21" s="23" t="s">
        <v>14</v>
      </c>
      <c r="K21" s="24"/>
      <c r="L21" s="24">
        <v>2</v>
      </c>
      <c r="M21" s="24"/>
      <c r="N21" s="24"/>
      <c r="O21" s="24">
        <v>2</v>
      </c>
      <c r="Q21" s="23" t="s">
        <v>96</v>
      </c>
      <c r="R21" s="24">
        <v>4</v>
      </c>
      <c r="S21" s="24">
        <v>3</v>
      </c>
      <c r="T21" s="24"/>
      <c r="U21" s="24">
        <v>4</v>
      </c>
      <c r="V21" s="24"/>
      <c r="W21" s="24">
        <v>11</v>
      </c>
    </row>
    <row r="22" spans="1:23" x14ac:dyDescent="0.25">
      <c r="A22" s="23" t="s">
        <v>19</v>
      </c>
      <c r="B22" s="24">
        <v>4</v>
      </c>
      <c r="C22" s="24">
        <v>6</v>
      </c>
      <c r="D22" s="24"/>
      <c r="E22" s="24">
        <v>5</v>
      </c>
      <c r="F22" s="24"/>
      <c r="G22" s="24">
        <v>15</v>
      </c>
      <c r="J22" s="23" t="s">
        <v>60</v>
      </c>
      <c r="K22" s="24"/>
      <c r="L22" s="24"/>
      <c r="M22" s="24">
        <v>1</v>
      </c>
      <c r="N22" s="24"/>
      <c r="O22" s="24">
        <v>1</v>
      </c>
      <c r="Q22" s="23" t="s">
        <v>19</v>
      </c>
      <c r="R22" s="24">
        <v>2</v>
      </c>
      <c r="S22" s="24">
        <v>2</v>
      </c>
      <c r="T22" s="24"/>
      <c r="U22" s="24">
        <v>5</v>
      </c>
      <c r="V22" s="24"/>
      <c r="W22" s="24">
        <v>9</v>
      </c>
    </row>
    <row r="23" spans="1:23" x14ac:dyDescent="0.25">
      <c r="A23" s="23" t="s">
        <v>14</v>
      </c>
      <c r="B23" s="24">
        <v>14</v>
      </c>
      <c r="C23" s="24">
        <v>3</v>
      </c>
      <c r="D23" s="24"/>
      <c r="E23" s="24">
        <v>8</v>
      </c>
      <c r="F23" s="24"/>
      <c r="G23" s="24">
        <v>25</v>
      </c>
      <c r="J23" s="23" t="s">
        <v>145</v>
      </c>
      <c r="K23" s="24"/>
      <c r="L23" s="24"/>
      <c r="M23" s="24">
        <v>1</v>
      </c>
      <c r="N23" s="24"/>
      <c r="O23" s="24">
        <v>1</v>
      </c>
      <c r="Q23" s="23" t="s">
        <v>14</v>
      </c>
      <c r="R23" s="24">
        <v>14</v>
      </c>
      <c r="S23" s="24">
        <v>1</v>
      </c>
      <c r="T23" s="24"/>
      <c r="U23" s="24">
        <v>8</v>
      </c>
      <c r="V23" s="24"/>
      <c r="W23" s="24">
        <v>23</v>
      </c>
    </row>
    <row r="24" spans="1:23" x14ac:dyDescent="0.25">
      <c r="A24" s="23" t="s">
        <v>60</v>
      </c>
      <c r="B24" s="24">
        <v>1</v>
      </c>
      <c r="C24" s="24"/>
      <c r="D24" s="24"/>
      <c r="E24" s="24">
        <v>2</v>
      </c>
      <c r="F24" s="24"/>
      <c r="G24" s="24">
        <v>3</v>
      </c>
      <c r="J24" s="23" t="s">
        <v>42</v>
      </c>
      <c r="K24" s="24"/>
      <c r="L24" s="24">
        <v>1</v>
      </c>
      <c r="M24" s="24"/>
      <c r="N24" s="24"/>
      <c r="O24" s="24">
        <v>1</v>
      </c>
      <c r="Q24" s="23" t="s">
        <v>60</v>
      </c>
      <c r="R24" s="24">
        <v>1</v>
      </c>
      <c r="S24" s="24"/>
      <c r="T24" s="24"/>
      <c r="U24" s="24">
        <v>1</v>
      </c>
      <c r="V24" s="24"/>
      <c r="W24" s="24">
        <v>2</v>
      </c>
    </row>
    <row r="25" spans="1:23" x14ac:dyDescent="0.25">
      <c r="A25" s="23" t="s">
        <v>66</v>
      </c>
      <c r="B25" s="24">
        <v>10</v>
      </c>
      <c r="C25" s="24"/>
      <c r="D25" s="24"/>
      <c r="E25" s="24"/>
      <c r="F25" s="24"/>
      <c r="G25" s="24">
        <v>10</v>
      </c>
      <c r="J25" s="23" t="s">
        <v>62</v>
      </c>
      <c r="K25" s="24">
        <v>3</v>
      </c>
      <c r="L25" s="24">
        <v>1</v>
      </c>
      <c r="M25" s="24">
        <v>13</v>
      </c>
      <c r="N25" s="24">
        <v>1</v>
      </c>
      <c r="O25" s="24">
        <v>18</v>
      </c>
      <c r="Q25" s="23" t="s">
        <v>66</v>
      </c>
      <c r="R25" s="24">
        <v>10</v>
      </c>
      <c r="S25" s="24"/>
      <c r="T25" s="24"/>
      <c r="U25" s="24"/>
      <c r="V25" s="24"/>
      <c r="W25" s="24">
        <v>10</v>
      </c>
    </row>
    <row r="26" spans="1:23" x14ac:dyDescent="0.25">
      <c r="A26" s="23" t="s">
        <v>141</v>
      </c>
      <c r="B26" s="24">
        <v>6</v>
      </c>
      <c r="C26" s="24"/>
      <c r="D26" s="24"/>
      <c r="E26" s="24">
        <v>1</v>
      </c>
      <c r="F26" s="24"/>
      <c r="G26" s="24">
        <v>7</v>
      </c>
      <c r="J26" s="23" t="s">
        <v>68</v>
      </c>
      <c r="K26" s="24"/>
      <c r="L26" s="24"/>
      <c r="M26" s="24">
        <v>4</v>
      </c>
      <c r="N26" s="24"/>
      <c r="O26" s="24">
        <v>4</v>
      </c>
      <c r="Q26" s="23" t="s">
        <v>141</v>
      </c>
      <c r="R26" s="24">
        <v>6</v>
      </c>
      <c r="S26" s="24"/>
      <c r="T26" s="24"/>
      <c r="U26" s="24">
        <v>1</v>
      </c>
      <c r="V26" s="24"/>
      <c r="W26" s="24">
        <v>7</v>
      </c>
    </row>
    <row r="27" spans="1:23" x14ac:dyDescent="0.25">
      <c r="A27" s="23" t="s">
        <v>145</v>
      </c>
      <c r="B27" s="24">
        <v>7</v>
      </c>
      <c r="C27" s="24"/>
      <c r="D27" s="24"/>
      <c r="E27" s="24">
        <v>1</v>
      </c>
      <c r="F27" s="24"/>
      <c r="G27" s="24">
        <v>8</v>
      </c>
      <c r="J27" s="23" t="s">
        <v>49</v>
      </c>
      <c r="K27" s="24"/>
      <c r="L27" s="24">
        <v>9</v>
      </c>
      <c r="M27" s="24">
        <v>5</v>
      </c>
      <c r="N27" s="24"/>
      <c r="O27" s="24">
        <v>14</v>
      </c>
      <c r="Q27" s="23" t="s">
        <v>145</v>
      </c>
      <c r="R27" s="24">
        <v>7</v>
      </c>
      <c r="S27" s="24"/>
      <c r="T27" s="24"/>
      <c r="U27" s="24"/>
      <c r="V27" s="24"/>
      <c r="W27" s="24">
        <v>7</v>
      </c>
    </row>
    <row r="28" spans="1:23" x14ac:dyDescent="0.25">
      <c r="A28" s="23" t="s">
        <v>76</v>
      </c>
      <c r="B28" s="24">
        <v>3</v>
      </c>
      <c r="C28" s="24">
        <v>4</v>
      </c>
      <c r="D28" s="24"/>
      <c r="E28" s="24">
        <v>1</v>
      </c>
      <c r="F28" s="24"/>
      <c r="G28" s="24">
        <v>8</v>
      </c>
      <c r="J28" s="23" t="s">
        <v>1462</v>
      </c>
      <c r="K28" s="24">
        <v>11</v>
      </c>
      <c r="L28" s="24">
        <v>47</v>
      </c>
      <c r="M28" s="24">
        <v>71</v>
      </c>
      <c r="N28" s="24">
        <v>7</v>
      </c>
      <c r="O28" s="24">
        <v>136</v>
      </c>
      <c r="Q28" s="23" t="s">
        <v>76</v>
      </c>
      <c r="R28" s="24">
        <v>3</v>
      </c>
      <c r="S28" s="24">
        <v>4</v>
      </c>
      <c r="T28" s="24"/>
      <c r="U28" s="24">
        <v>1</v>
      </c>
      <c r="V28" s="24"/>
      <c r="W28" s="24">
        <v>8</v>
      </c>
    </row>
    <row r="29" spans="1:23" x14ac:dyDescent="0.25">
      <c r="A29" s="23" t="s">
        <v>860</v>
      </c>
      <c r="B29" s="24">
        <v>3</v>
      </c>
      <c r="C29" s="24">
        <v>1</v>
      </c>
      <c r="D29" s="24"/>
      <c r="E29" s="24">
        <v>2</v>
      </c>
      <c r="F29" s="24"/>
      <c r="G29" s="24">
        <v>6</v>
      </c>
      <c r="Q29" s="23" t="s">
        <v>860</v>
      </c>
      <c r="R29" s="24">
        <v>3</v>
      </c>
      <c r="S29" s="24">
        <v>1</v>
      </c>
      <c r="T29" s="24"/>
      <c r="U29" s="24">
        <v>2</v>
      </c>
      <c r="V29" s="24"/>
      <c r="W29" s="24">
        <v>6</v>
      </c>
    </row>
    <row r="30" spans="1:23" x14ac:dyDescent="0.25">
      <c r="A30" s="23" t="s">
        <v>39</v>
      </c>
      <c r="B30" s="24">
        <v>3</v>
      </c>
      <c r="C30" s="24"/>
      <c r="D30" s="24"/>
      <c r="E30" s="24"/>
      <c r="F30" s="24"/>
      <c r="G30" s="24">
        <v>3</v>
      </c>
      <c r="Q30" s="23" t="s">
        <v>39</v>
      </c>
      <c r="R30" s="24">
        <v>3</v>
      </c>
      <c r="S30" s="24"/>
      <c r="T30" s="24"/>
      <c r="U30" s="24"/>
      <c r="V30" s="24"/>
      <c r="W30" s="24">
        <v>3</v>
      </c>
    </row>
    <row r="31" spans="1:23" x14ac:dyDescent="0.25">
      <c r="A31" s="23" t="s">
        <v>42</v>
      </c>
      <c r="B31" s="24">
        <v>14</v>
      </c>
      <c r="C31" s="24">
        <v>8</v>
      </c>
      <c r="D31" s="24"/>
      <c r="E31" s="24">
        <v>9</v>
      </c>
      <c r="F31" s="24"/>
      <c r="G31" s="24">
        <v>31</v>
      </c>
      <c r="Q31" s="23" t="s">
        <v>42</v>
      </c>
      <c r="R31" s="24">
        <v>14</v>
      </c>
      <c r="S31" s="24">
        <v>7</v>
      </c>
      <c r="T31" s="24"/>
      <c r="U31" s="24">
        <v>9</v>
      </c>
      <c r="V31" s="24"/>
      <c r="W31" s="24">
        <v>30</v>
      </c>
    </row>
    <row r="32" spans="1:23" x14ac:dyDescent="0.25">
      <c r="A32" s="23" t="s">
        <v>62</v>
      </c>
      <c r="B32" s="24">
        <v>10</v>
      </c>
      <c r="C32" s="24">
        <v>1</v>
      </c>
      <c r="D32" s="24"/>
      <c r="E32" s="24">
        <v>30</v>
      </c>
      <c r="F32" s="24">
        <v>1</v>
      </c>
      <c r="G32" s="24">
        <v>42</v>
      </c>
      <c r="Q32" s="23" t="s">
        <v>62</v>
      </c>
      <c r="R32" s="24">
        <v>7</v>
      </c>
      <c r="S32" s="24"/>
      <c r="T32" s="24"/>
      <c r="U32" s="24">
        <v>17</v>
      </c>
      <c r="V32" s="24"/>
      <c r="W32" s="24">
        <v>24</v>
      </c>
    </row>
    <row r="33" spans="1:23" x14ac:dyDescent="0.25">
      <c r="A33" s="23" t="s">
        <v>68</v>
      </c>
      <c r="B33" s="24">
        <v>2</v>
      </c>
      <c r="C33" s="24">
        <v>8</v>
      </c>
      <c r="D33" s="24"/>
      <c r="E33" s="24">
        <v>17</v>
      </c>
      <c r="F33" s="24">
        <v>1</v>
      </c>
      <c r="G33" s="24">
        <v>28</v>
      </c>
      <c r="Q33" s="23" t="s">
        <v>68</v>
      </c>
      <c r="R33" s="24">
        <v>2</v>
      </c>
      <c r="S33" s="24">
        <v>8</v>
      </c>
      <c r="T33" s="24"/>
      <c r="U33" s="24">
        <v>13</v>
      </c>
      <c r="V33" s="24">
        <v>1</v>
      </c>
      <c r="W33" s="24">
        <v>24</v>
      </c>
    </row>
    <row r="34" spans="1:23" x14ac:dyDescent="0.25">
      <c r="A34" s="23" t="s">
        <v>49</v>
      </c>
      <c r="B34" s="24">
        <v>17</v>
      </c>
      <c r="C34" s="24">
        <v>19</v>
      </c>
      <c r="D34" s="24"/>
      <c r="E34" s="24">
        <v>11</v>
      </c>
      <c r="F34" s="24"/>
      <c r="G34" s="24">
        <v>47</v>
      </c>
      <c r="Q34" s="23" t="s">
        <v>49</v>
      </c>
      <c r="R34" s="24">
        <v>17</v>
      </c>
      <c r="S34" s="24">
        <v>10</v>
      </c>
      <c r="T34" s="24"/>
      <c r="U34" s="24">
        <v>6</v>
      </c>
      <c r="V34" s="24"/>
      <c r="W34" s="24">
        <v>33</v>
      </c>
    </row>
    <row r="35" spans="1:23" x14ac:dyDescent="0.25">
      <c r="A35" s="23" t="s">
        <v>87</v>
      </c>
      <c r="B35" s="24">
        <v>2</v>
      </c>
      <c r="C35" s="24"/>
      <c r="D35" s="24"/>
      <c r="E35" s="24">
        <v>10</v>
      </c>
      <c r="F35" s="24"/>
      <c r="G35" s="24">
        <v>12</v>
      </c>
      <c r="Q35" s="23" t="s">
        <v>87</v>
      </c>
      <c r="R35" s="24">
        <v>2</v>
      </c>
      <c r="S35" s="24"/>
      <c r="T35" s="24"/>
      <c r="U35" s="24">
        <v>10</v>
      </c>
      <c r="V35" s="24"/>
      <c r="W35" s="24">
        <v>12</v>
      </c>
    </row>
    <row r="36" spans="1:23" x14ac:dyDescent="0.25">
      <c r="A36" s="23" t="s">
        <v>1462</v>
      </c>
      <c r="B36" s="24">
        <v>201</v>
      </c>
      <c r="C36" s="24">
        <v>116</v>
      </c>
      <c r="D36" s="24">
        <v>3</v>
      </c>
      <c r="E36" s="24">
        <v>229</v>
      </c>
      <c r="F36" s="24">
        <v>17</v>
      </c>
      <c r="G36" s="24">
        <v>566</v>
      </c>
      <c r="Q36" s="23" t="s">
        <v>1462</v>
      </c>
      <c r="R36" s="24">
        <v>190</v>
      </c>
      <c r="S36" s="24">
        <v>69</v>
      </c>
      <c r="T36" s="24">
        <v>3</v>
      </c>
      <c r="U36" s="24">
        <v>158</v>
      </c>
      <c r="V36" s="24">
        <v>10</v>
      </c>
      <c r="W36" s="24">
        <v>430</v>
      </c>
    </row>
    <row r="43" spans="1:23" x14ac:dyDescent="0.25">
      <c r="A43" s="22" t="s">
        <v>11</v>
      </c>
      <c r="B43" t="s">
        <v>1465</v>
      </c>
    </row>
    <row r="45" spans="1:23" x14ac:dyDescent="0.25">
      <c r="A45" s="22" t="s">
        <v>1464</v>
      </c>
      <c r="B45" s="22" t="s">
        <v>1463</v>
      </c>
    </row>
    <row r="46" spans="1:23" x14ac:dyDescent="0.25">
      <c r="A46" s="22" t="s">
        <v>1461</v>
      </c>
      <c r="B46" t="s">
        <v>18</v>
      </c>
      <c r="C46" t="s">
        <v>64</v>
      </c>
      <c r="D46" t="s">
        <v>129</v>
      </c>
      <c r="E46" t="s">
        <v>1462</v>
      </c>
    </row>
    <row r="47" spans="1:23" x14ac:dyDescent="0.25">
      <c r="A47" s="23" t="s">
        <v>46</v>
      </c>
      <c r="B47" s="24"/>
      <c r="C47" s="24">
        <v>7</v>
      </c>
      <c r="D47" s="24">
        <v>6</v>
      </c>
      <c r="E47" s="24">
        <v>13</v>
      </c>
    </row>
    <row r="48" spans="1:23" x14ac:dyDescent="0.25">
      <c r="A48" s="23" t="s">
        <v>96</v>
      </c>
      <c r="B48" s="24"/>
      <c r="C48" s="24">
        <v>4</v>
      </c>
      <c r="D48" s="24"/>
      <c r="E48" s="24">
        <v>4</v>
      </c>
    </row>
    <row r="49" spans="1:5" x14ac:dyDescent="0.25">
      <c r="A49" s="23" t="s">
        <v>55</v>
      </c>
      <c r="B49" s="24"/>
      <c r="C49" s="24">
        <v>3</v>
      </c>
      <c r="D49" s="24"/>
      <c r="E49" s="24">
        <v>3</v>
      </c>
    </row>
    <row r="50" spans="1:5" x14ac:dyDescent="0.25">
      <c r="A50" s="23" t="s">
        <v>229</v>
      </c>
      <c r="B50" s="24"/>
      <c r="C50" s="24">
        <v>3</v>
      </c>
      <c r="D50" s="24">
        <v>1</v>
      </c>
      <c r="E50" s="24">
        <v>4</v>
      </c>
    </row>
    <row r="51" spans="1:5" x14ac:dyDescent="0.25">
      <c r="A51" s="23" t="s">
        <v>166</v>
      </c>
      <c r="B51" s="24"/>
      <c r="C51" s="24">
        <v>2</v>
      </c>
      <c r="D51" s="24"/>
      <c r="E51" s="24">
        <v>2</v>
      </c>
    </row>
    <row r="52" spans="1:5" x14ac:dyDescent="0.25">
      <c r="A52" s="23" t="s">
        <v>14</v>
      </c>
      <c r="B52" s="24"/>
      <c r="C52" s="24">
        <v>2</v>
      </c>
      <c r="D52" s="24"/>
      <c r="E52" s="24">
        <v>2</v>
      </c>
    </row>
    <row r="53" spans="1:5" x14ac:dyDescent="0.25">
      <c r="A53" s="23" t="s">
        <v>60</v>
      </c>
      <c r="B53" s="24"/>
      <c r="C53" s="24">
        <v>2</v>
      </c>
      <c r="D53" s="24"/>
      <c r="E53" s="24">
        <v>2</v>
      </c>
    </row>
    <row r="54" spans="1:5" x14ac:dyDescent="0.25">
      <c r="A54" s="23" t="s">
        <v>21</v>
      </c>
      <c r="B54" s="24">
        <v>1</v>
      </c>
      <c r="C54" s="24">
        <v>3</v>
      </c>
      <c r="D54" s="24"/>
      <c r="E54" s="24">
        <v>4</v>
      </c>
    </row>
    <row r="55" spans="1:5" x14ac:dyDescent="0.25">
      <c r="A55" s="23" t="s">
        <v>16</v>
      </c>
      <c r="B55" s="24"/>
      <c r="C55" s="24">
        <v>11</v>
      </c>
      <c r="D55" s="24">
        <v>3</v>
      </c>
      <c r="E55" s="24">
        <v>14</v>
      </c>
    </row>
    <row r="56" spans="1:5" x14ac:dyDescent="0.25">
      <c r="A56" s="23" t="s">
        <v>23</v>
      </c>
      <c r="B56" s="24"/>
      <c r="C56" s="24">
        <v>3</v>
      </c>
      <c r="D56" s="24"/>
      <c r="E56" s="24">
        <v>3</v>
      </c>
    </row>
    <row r="57" spans="1:5" x14ac:dyDescent="0.25">
      <c r="A57" s="23" t="s">
        <v>53</v>
      </c>
      <c r="B57" s="24">
        <v>3</v>
      </c>
      <c r="C57" s="24"/>
      <c r="D57" s="24"/>
      <c r="E57" s="24">
        <v>3</v>
      </c>
    </row>
    <row r="58" spans="1:5" x14ac:dyDescent="0.25">
      <c r="A58" s="23" t="s">
        <v>36</v>
      </c>
      <c r="B58" s="24">
        <v>1</v>
      </c>
      <c r="C58" s="24">
        <v>5</v>
      </c>
      <c r="D58" s="24"/>
      <c r="E58" s="24">
        <v>6</v>
      </c>
    </row>
    <row r="59" spans="1:5" x14ac:dyDescent="0.25">
      <c r="A59" s="23" t="s">
        <v>29</v>
      </c>
      <c r="B59" s="24">
        <v>1</v>
      </c>
      <c r="C59" s="24">
        <v>3</v>
      </c>
      <c r="D59" s="24"/>
      <c r="E59" s="24">
        <v>4</v>
      </c>
    </row>
    <row r="60" spans="1:5" x14ac:dyDescent="0.25">
      <c r="A60" s="23" t="s">
        <v>56</v>
      </c>
      <c r="B60" s="24">
        <v>1</v>
      </c>
      <c r="C60" s="24">
        <v>1</v>
      </c>
      <c r="D60" s="24"/>
      <c r="E60" s="24">
        <v>2</v>
      </c>
    </row>
    <row r="61" spans="1:5" x14ac:dyDescent="0.25">
      <c r="A61" s="23" t="s">
        <v>141</v>
      </c>
      <c r="B61" s="24"/>
      <c r="C61" s="24">
        <v>1</v>
      </c>
      <c r="D61" s="24"/>
      <c r="E61" s="24">
        <v>1</v>
      </c>
    </row>
    <row r="62" spans="1:5" x14ac:dyDescent="0.25">
      <c r="A62" s="23" t="s">
        <v>145</v>
      </c>
      <c r="B62" s="24"/>
      <c r="C62" s="24">
        <v>1</v>
      </c>
      <c r="D62" s="24"/>
      <c r="E62" s="24">
        <v>1</v>
      </c>
    </row>
    <row r="63" spans="1:5" x14ac:dyDescent="0.25">
      <c r="A63" s="23" t="s">
        <v>76</v>
      </c>
      <c r="B63" s="24"/>
      <c r="C63" s="24">
        <v>1</v>
      </c>
      <c r="D63" s="24"/>
      <c r="E63" s="24">
        <v>1</v>
      </c>
    </row>
    <row r="64" spans="1:5" x14ac:dyDescent="0.25">
      <c r="A64" s="23" t="s">
        <v>42</v>
      </c>
      <c r="B64" s="24">
        <v>1</v>
      </c>
      <c r="C64" s="24"/>
      <c r="D64" s="24"/>
      <c r="E64" s="24">
        <v>1</v>
      </c>
    </row>
    <row r="65" spans="1:5" x14ac:dyDescent="0.25">
      <c r="A65" s="23" t="s">
        <v>62</v>
      </c>
      <c r="B65" s="24"/>
      <c r="C65" s="24">
        <v>18</v>
      </c>
      <c r="D65" s="24">
        <v>1</v>
      </c>
      <c r="E65" s="24">
        <v>19</v>
      </c>
    </row>
    <row r="66" spans="1:5" x14ac:dyDescent="0.25">
      <c r="A66" s="23" t="s">
        <v>68</v>
      </c>
      <c r="B66" s="24"/>
      <c r="C66" s="24">
        <v>6</v>
      </c>
      <c r="D66" s="24">
        <v>1</v>
      </c>
      <c r="E66" s="24">
        <v>7</v>
      </c>
    </row>
    <row r="67" spans="1:5" x14ac:dyDescent="0.25">
      <c r="A67" s="23" t="s">
        <v>49</v>
      </c>
      <c r="B67" s="24"/>
      <c r="C67" s="24">
        <v>4</v>
      </c>
      <c r="D67" s="24"/>
      <c r="E67" s="24">
        <v>4</v>
      </c>
    </row>
    <row r="68" spans="1:5" x14ac:dyDescent="0.25">
      <c r="A68" s="23" t="s">
        <v>87</v>
      </c>
      <c r="B68" s="24"/>
      <c r="C68" s="24">
        <v>1</v>
      </c>
      <c r="D68" s="24"/>
      <c r="E68" s="24">
        <v>1</v>
      </c>
    </row>
    <row r="69" spans="1:5" x14ac:dyDescent="0.25">
      <c r="A69" s="23" t="s">
        <v>1462</v>
      </c>
      <c r="B69" s="24">
        <v>8</v>
      </c>
      <c r="C69" s="24">
        <v>81</v>
      </c>
      <c r="D69" s="24">
        <v>12</v>
      </c>
      <c r="E69" s="24">
        <v>101</v>
      </c>
    </row>
    <row r="70" spans="1:5" x14ac:dyDescent="0.25">
      <c r="A70" s="23"/>
      <c r="B70" s="24"/>
      <c r="C70" s="24"/>
      <c r="D70" s="24"/>
      <c r="E70" s="24"/>
    </row>
    <row r="71" spans="1:5" x14ac:dyDescent="0.25">
      <c r="A71" s="23"/>
      <c r="B71" s="24"/>
      <c r="C71" s="24"/>
      <c r="D71" s="24"/>
      <c r="E71" s="24"/>
    </row>
    <row r="72" spans="1:5" x14ac:dyDescent="0.25">
      <c r="A72" s="23"/>
      <c r="B72" s="24"/>
      <c r="C72" s="24"/>
      <c r="D72" s="24"/>
      <c r="E72" s="24"/>
    </row>
    <row r="73" spans="1:5" x14ac:dyDescent="0.25">
      <c r="A73" s="23"/>
      <c r="B73" s="24"/>
      <c r="C73" s="24"/>
      <c r="D73" s="24"/>
      <c r="E73" s="24"/>
    </row>
    <row r="74" spans="1:5" x14ac:dyDescent="0.25">
      <c r="A74" s="23"/>
      <c r="B74" s="24"/>
      <c r="C74" s="24"/>
      <c r="D74" s="24"/>
      <c r="E74" s="24"/>
    </row>
    <row r="75" spans="1:5" x14ac:dyDescent="0.25">
      <c r="A75" s="23"/>
      <c r="B75" s="24"/>
      <c r="C75" s="24"/>
      <c r="D75" s="24"/>
      <c r="E75" s="24"/>
    </row>
    <row r="76" spans="1:5" x14ac:dyDescent="0.25">
      <c r="A76" s="23"/>
      <c r="B76" s="24"/>
      <c r="C76" s="24"/>
      <c r="D76" s="24"/>
      <c r="E76" s="24"/>
    </row>
    <row r="77" spans="1:5" x14ac:dyDescent="0.25">
      <c r="A77" s="23"/>
      <c r="B77" s="24"/>
      <c r="C77" s="24"/>
      <c r="D77" s="24"/>
      <c r="E77" s="24"/>
    </row>
    <row r="78" spans="1:5" x14ac:dyDescent="0.25">
      <c r="A78" s="23"/>
      <c r="B78" s="24"/>
      <c r="C78" s="24"/>
      <c r="D78" s="24"/>
      <c r="E78" s="24"/>
    </row>
    <row r="81" spans="1:5" x14ac:dyDescent="0.25">
      <c r="A81" s="22" t="s">
        <v>11</v>
      </c>
      <c r="B81" t="s">
        <v>1465</v>
      </c>
    </row>
    <row r="82" spans="1:5" x14ac:dyDescent="0.25">
      <c r="A82" s="22" t="s">
        <v>1447</v>
      </c>
      <c r="B82" t="s">
        <v>1448</v>
      </c>
    </row>
    <row r="84" spans="1:5" x14ac:dyDescent="0.25">
      <c r="A84" s="22" t="s">
        <v>1464</v>
      </c>
      <c r="B84" s="22" t="s">
        <v>1463</v>
      </c>
    </row>
    <row r="85" spans="1:5" x14ac:dyDescent="0.25">
      <c r="A85" s="22" t="s">
        <v>1461</v>
      </c>
      <c r="B85" t="s">
        <v>18</v>
      </c>
      <c r="C85" t="s">
        <v>64</v>
      </c>
      <c r="D85" t="s">
        <v>129</v>
      </c>
      <c r="E85" t="s">
        <v>1462</v>
      </c>
    </row>
    <row r="86" spans="1:5" x14ac:dyDescent="0.25">
      <c r="A86" s="23" t="s">
        <v>46</v>
      </c>
      <c r="B86" s="24"/>
      <c r="C86" s="24">
        <v>1</v>
      </c>
      <c r="D86" s="24">
        <v>2</v>
      </c>
      <c r="E86" s="24">
        <v>3</v>
      </c>
    </row>
    <row r="87" spans="1:5" x14ac:dyDescent="0.25">
      <c r="A87" s="23" t="s">
        <v>96</v>
      </c>
      <c r="B87" s="24"/>
      <c r="C87" s="24">
        <v>4</v>
      </c>
      <c r="D87" s="24"/>
      <c r="E87" s="24">
        <v>4</v>
      </c>
    </row>
    <row r="88" spans="1:5" x14ac:dyDescent="0.25">
      <c r="A88" s="23" t="s">
        <v>229</v>
      </c>
      <c r="B88" s="24"/>
      <c r="C88" s="24">
        <v>1</v>
      </c>
      <c r="D88" s="24">
        <v>1</v>
      </c>
      <c r="E88" s="24">
        <v>2</v>
      </c>
    </row>
    <row r="89" spans="1:5" x14ac:dyDescent="0.25">
      <c r="A89" s="23" t="s">
        <v>14</v>
      </c>
      <c r="B89" s="24"/>
      <c r="C89" s="24">
        <v>2</v>
      </c>
      <c r="D89" s="24"/>
      <c r="E89" s="24">
        <v>2</v>
      </c>
    </row>
    <row r="90" spans="1:5" x14ac:dyDescent="0.25">
      <c r="A90" s="23" t="s">
        <v>60</v>
      </c>
      <c r="B90" s="24"/>
      <c r="C90" s="24">
        <v>1</v>
      </c>
      <c r="D90" s="24"/>
      <c r="E90" s="24">
        <v>1</v>
      </c>
    </row>
    <row r="91" spans="1:5" x14ac:dyDescent="0.25">
      <c r="A91" s="23" t="s">
        <v>21</v>
      </c>
      <c r="B91" s="24"/>
      <c r="C91" s="24">
        <v>3</v>
      </c>
      <c r="D91" s="24"/>
      <c r="E91" s="24">
        <v>3</v>
      </c>
    </row>
    <row r="92" spans="1:5" x14ac:dyDescent="0.25">
      <c r="A92" s="23" t="s">
        <v>16</v>
      </c>
      <c r="B92" s="24"/>
      <c r="C92" s="24">
        <v>11</v>
      </c>
      <c r="D92" s="24">
        <v>3</v>
      </c>
      <c r="E92" s="24">
        <v>14</v>
      </c>
    </row>
    <row r="93" spans="1:5" x14ac:dyDescent="0.25">
      <c r="A93" s="23" t="s">
        <v>23</v>
      </c>
      <c r="B93" s="24"/>
      <c r="C93" s="24">
        <v>3</v>
      </c>
      <c r="D93" s="24"/>
      <c r="E93" s="24">
        <v>3</v>
      </c>
    </row>
    <row r="94" spans="1:5" x14ac:dyDescent="0.25">
      <c r="A94" s="23" t="s">
        <v>53</v>
      </c>
      <c r="B94" s="24">
        <v>3</v>
      </c>
      <c r="C94" s="24"/>
      <c r="D94" s="24"/>
      <c r="E94" s="24">
        <v>3</v>
      </c>
    </row>
    <row r="95" spans="1:5" x14ac:dyDescent="0.25">
      <c r="A95" s="23" t="s">
        <v>36</v>
      </c>
      <c r="B95" s="24"/>
      <c r="C95" s="24">
        <v>5</v>
      </c>
      <c r="D95" s="24"/>
      <c r="E95" s="24">
        <v>5</v>
      </c>
    </row>
    <row r="96" spans="1:5" x14ac:dyDescent="0.25">
      <c r="A96" s="23" t="s">
        <v>29</v>
      </c>
      <c r="B96" s="24">
        <v>1</v>
      </c>
      <c r="C96" s="24">
        <v>1</v>
      </c>
      <c r="D96" s="24"/>
      <c r="E96" s="24">
        <v>2</v>
      </c>
    </row>
    <row r="97" spans="1:5" x14ac:dyDescent="0.25">
      <c r="A97" s="23" t="s">
        <v>56</v>
      </c>
      <c r="B97" s="24">
        <v>1</v>
      </c>
      <c r="C97" s="24">
        <v>1</v>
      </c>
      <c r="D97" s="24"/>
      <c r="E97" s="24">
        <v>2</v>
      </c>
    </row>
    <row r="98" spans="1:5" x14ac:dyDescent="0.25">
      <c r="A98" s="23" t="s">
        <v>141</v>
      </c>
      <c r="B98" s="24"/>
      <c r="C98" s="24">
        <v>1</v>
      </c>
      <c r="D98" s="24"/>
      <c r="E98" s="24">
        <v>1</v>
      </c>
    </row>
    <row r="99" spans="1:5" x14ac:dyDescent="0.25">
      <c r="A99" s="23" t="s">
        <v>76</v>
      </c>
      <c r="B99" s="24"/>
      <c r="C99" s="24">
        <v>1</v>
      </c>
      <c r="D99" s="24"/>
      <c r="E99" s="24">
        <v>1</v>
      </c>
    </row>
    <row r="100" spans="1:5" x14ac:dyDescent="0.25">
      <c r="A100" s="23" t="s">
        <v>42</v>
      </c>
      <c r="B100" s="24">
        <v>1</v>
      </c>
      <c r="C100" s="24"/>
      <c r="D100" s="24"/>
      <c r="E100" s="24">
        <v>1</v>
      </c>
    </row>
    <row r="101" spans="1:5" x14ac:dyDescent="0.25">
      <c r="A101" s="23" t="s">
        <v>62</v>
      </c>
      <c r="B101" s="24"/>
      <c r="C101" s="24">
        <v>11</v>
      </c>
      <c r="D101" s="24"/>
      <c r="E101" s="24">
        <v>11</v>
      </c>
    </row>
    <row r="102" spans="1:5" x14ac:dyDescent="0.25">
      <c r="A102" s="23" t="s">
        <v>68</v>
      </c>
      <c r="B102" s="24"/>
      <c r="C102" s="24">
        <v>5</v>
      </c>
      <c r="D102" s="24">
        <v>1</v>
      </c>
      <c r="E102" s="24">
        <v>6</v>
      </c>
    </row>
    <row r="103" spans="1:5" x14ac:dyDescent="0.25">
      <c r="A103" s="23" t="s">
        <v>49</v>
      </c>
      <c r="B103" s="24"/>
      <c r="C103" s="24">
        <v>1</v>
      </c>
      <c r="D103" s="24"/>
      <c r="E103" s="24">
        <v>1</v>
      </c>
    </row>
    <row r="104" spans="1:5" x14ac:dyDescent="0.25">
      <c r="A104" s="23" t="s">
        <v>87</v>
      </c>
      <c r="B104" s="24"/>
      <c r="C104" s="24">
        <v>1</v>
      </c>
      <c r="D104" s="24"/>
      <c r="E104" s="24">
        <v>1</v>
      </c>
    </row>
    <row r="105" spans="1:5" x14ac:dyDescent="0.25">
      <c r="A105" s="23" t="s">
        <v>1462</v>
      </c>
      <c r="B105" s="24">
        <v>6</v>
      </c>
      <c r="C105" s="24">
        <v>53</v>
      </c>
      <c r="D105" s="24">
        <v>7</v>
      </c>
      <c r="E105" s="24">
        <v>66</v>
      </c>
    </row>
    <row r="106" spans="1:5" x14ac:dyDescent="0.25">
      <c r="A106" s="23"/>
      <c r="B106" s="24"/>
      <c r="C106" s="24"/>
      <c r="D106" s="24"/>
      <c r="E106" s="24"/>
    </row>
    <row r="107" spans="1:5" x14ac:dyDescent="0.25">
      <c r="A107" s="23"/>
      <c r="B107" s="24"/>
      <c r="C107" s="24"/>
      <c r="D107" s="24"/>
      <c r="E107" s="24"/>
    </row>
    <row r="108" spans="1:5" x14ac:dyDescent="0.25">
      <c r="A108" s="23"/>
      <c r="B108" s="24"/>
      <c r="C108" s="24"/>
      <c r="D108" s="24"/>
      <c r="E108" s="24"/>
    </row>
    <row r="109" spans="1:5" x14ac:dyDescent="0.25">
      <c r="A109" s="23"/>
      <c r="B109" s="24"/>
      <c r="C109" s="24"/>
      <c r="D109" s="24"/>
      <c r="E109" s="24"/>
    </row>
    <row r="110" spans="1:5" x14ac:dyDescent="0.25">
      <c r="A110" s="23"/>
      <c r="B110" s="24"/>
      <c r="C110" s="24"/>
      <c r="D110" s="24"/>
      <c r="E110" s="24"/>
    </row>
    <row r="111" spans="1:5" x14ac:dyDescent="0.25">
      <c r="A111" s="23"/>
      <c r="B111" s="24"/>
      <c r="C111" s="24"/>
      <c r="D111" s="24"/>
      <c r="E111" s="24"/>
    </row>
    <row r="114" spans="1:5" x14ac:dyDescent="0.25">
      <c r="A114" s="22" t="s">
        <v>11</v>
      </c>
      <c r="B114" t="s">
        <v>1465</v>
      </c>
    </row>
    <row r="115" spans="1:5" x14ac:dyDescent="0.25">
      <c r="A115" s="22" t="s">
        <v>1447</v>
      </c>
      <c r="B115" t="s">
        <v>1683</v>
      </c>
    </row>
    <row r="117" spans="1:5" x14ac:dyDescent="0.25">
      <c r="A117" s="22" t="s">
        <v>1464</v>
      </c>
      <c r="B117" s="22" t="s">
        <v>1463</v>
      </c>
    </row>
    <row r="118" spans="1:5" x14ac:dyDescent="0.25">
      <c r="A118" s="22" t="s">
        <v>1461</v>
      </c>
      <c r="B118" t="s">
        <v>18</v>
      </c>
      <c r="C118" t="s">
        <v>64</v>
      </c>
      <c r="D118" t="s">
        <v>129</v>
      </c>
      <c r="E118" t="s">
        <v>1462</v>
      </c>
    </row>
    <row r="119" spans="1:5" x14ac:dyDescent="0.25">
      <c r="A119" s="23" t="s">
        <v>46</v>
      </c>
      <c r="B119" s="24"/>
      <c r="C119" s="24">
        <v>6</v>
      </c>
      <c r="D119" s="24">
        <v>4</v>
      </c>
      <c r="E119" s="24">
        <v>10</v>
      </c>
    </row>
    <row r="120" spans="1:5" x14ac:dyDescent="0.25">
      <c r="A120" s="23" t="s">
        <v>55</v>
      </c>
      <c r="B120" s="24"/>
      <c r="C120" s="24">
        <v>3</v>
      </c>
      <c r="D120" s="24"/>
      <c r="E120" s="24">
        <v>3</v>
      </c>
    </row>
    <row r="121" spans="1:5" x14ac:dyDescent="0.25">
      <c r="A121" s="23" t="s">
        <v>229</v>
      </c>
      <c r="B121" s="24"/>
      <c r="C121" s="24">
        <v>2</v>
      </c>
      <c r="D121" s="24"/>
      <c r="E121" s="24">
        <v>2</v>
      </c>
    </row>
    <row r="122" spans="1:5" x14ac:dyDescent="0.25">
      <c r="A122" s="23" t="s">
        <v>166</v>
      </c>
      <c r="B122" s="24"/>
      <c r="C122" s="24">
        <v>2</v>
      </c>
      <c r="D122" s="24"/>
      <c r="E122" s="24">
        <v>2</v>
      </c>
    </row>
    <row r="123" spans="1:5" x14ac:dyDescent="0.25">
      <c r="A123" s="23" t="s">
        <v>60</v>
      </c>
      <c r="B123" s="24"/>
      <c r="C123" s="24">
        <v>1</v>
      </c>
      <c r="D123" s="24"/>
      <c r="E123" s="24">
        <v>1</v>
      </c>
    </row>
    <row r="124" spans="1:5" x14ac:dyDescent="0.25">
      <c r="A124" s="23" t="s">
        <v>21</v>
      </c>
      <c r="B124" s="24">
        <v>1</v>
      </c>
      <c r="C124" s="24"/>
      <c r="D124" s="24"/>
      <c r="E124" s="24">
        <v>1</v>
      </c>
    </row>
    <row r="125" spans="1:5" x14ac:dyDescent="0.25">
      <c r="A125" s="23" t="s">
        <v>36</v>
      </c>
      <c r="B125" s="24">
        <v>1</v>
      </c>
      <c r="C125" s="24"/>
      <c r="D125" s="24"/>
      <c r="E125" s="24">
        <v>1</v>
      </c>
    </row>
    <row r="126" spans="1:5" x14ac:dyDescent="0.25">
      <c r="A126" s="23" t="s">
        <v>29</v>
      </c>
      <c r="B126" s="24"/>
      <c r="C126" s="24">
        <v>2</v>
      </c>
      <c r="D126" s="24"/>
      <c r="E126" s="24">
        <v>2</v>
      </c>
    </row>
    <row r="127" spans="1:5" x14ac:dyDescent="0.25">
      <c r="A127" s="23" t="s">
        <v>145</v>
      </c>
      <c r="B127" s="24"/>
      <c r="C127" s="24">
        <v>1</v>
      </c>
      <c r="D127" s="24"/>
      <c r="E127" s="24">
        <v>1</v>
      </c>
    </row>
    <row r="128" spans="1:5" x14ac:dyDescent="0.25">
      <c r="A128" s="23" t="s">
        <v>62</v>
      </c>
      <c r="B128" s="24"/>
      <c r="C128" s="24">
        <v>7</v>
      </c>
      <c r="D128" s="24">
        <v>1</v>
      </c>
      <c r="E128" s="24">
        <v>8</v>
      </c>
    </row>
    <row r="129" spans="1:5" x14ac:dyDescent="0.25">
      <c r="A129" s="23" t="s">
        <v>68</v>
      </c>
      <c r="B129" s="24"/>
      <c r="C129" s="24">
        <v>1</v>
      </c>
      <c r="D129" s="24"/>
      <c r="E129" s="24">
        <v>1</v>
      </c>
    </row>
    <row r="130" spans="1:5" x14ac:dyDescent="0.25">
      <c r="A130" s="23" t="s">
        <v>49</v>
      </c>
      <c r="B130" s="24"/>
      <c r="C130" s="24">
        <v>3</v>
      </c>
      <c r="D130" s="24"/>
      <c r="E130" s="24">
        <v>3</v>
      </c>
    </row>
    <row r="131" spans="1:5" x14ac:dyDescent="0.25">
      <c r="A131" s="23" t="s">
        <v>1462</v>
      </c>
      <c r="B131" s="24">
        <v>2</v>
      </c>
      <c r="C131" s="24">
        <v>28</v>
      </c>
      <c r="D131" s="24">
        <v>5</v>
      </c>
      <c r="E131" s="24">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6"/>
  <sheetViews>
    <sheetView workbookViewId="0">
      <selection activeCell="K6" sqref="K6"/>
    </sheetView>
  </sheetViews>
  <sheetFormatPr baseColWidth="10" defaultRowHeight="15" x14ac:dyDescent="0.25"/>
  <cols>
    <col min="2" max="3" width="38" style="1" customWidth="1"/>
    <col min="6" max="10" width="11.42578125" style="1"/>
  </cols>
  <sheetData>
    <row r="1" spans="1:13" ht="43.9" customHeight="1" x14ac:dyDescent="0.25">
      <c r="A1" s="104" t="s">
        <v>1695</v>
      </c>
      <c r="B1" s="104"/>
      <c r="C1" s="104"/>
      <c r="D1" s="104"/>
      <c r="E1" s="105"/>
      <c r="F1" s="105"/>
      <c r="G1" s="105"/>
      <c r="H1" s="104"/>
      <c r="I1" s="105"/>
      <c r="J1" s="105"/>
      <c r="K1" s="105"/>
      <c r="L1" s="104"/>
      <c r="M1" s="104"/>
    </row>
    <row r="3" spans="1:13" ht="32.25" thickBot="1" x14ac:dyDescent="0.3">
      <c r="A3" s="78" t="s">
        <v>0</v>
      </c>
      <c r="B3" s="121" t="s">
        <v>1</v>
      </c>
      <c r="C3" s="121" t="s">
        <v>2</v>
      </c>
      <c r="D3" s="78" t="s">
        <v>3</v>
      </c>
      <c r="E3" s="78" t="s">
        <v>4</v>
      </c>
      <c r="F3" s="121" t="s">
        <v>5</v>
      </c>
      <c r="G3" s="121" t="s">
        <v>6</v>
      </c>
      <c r="H3" s="121" t="s">
        <v>7</v>
      </c>
      <c r="I3" s="121" t="s">
        <v>8</v>
      </c>
      <c r="J3" s="121" t="s">
        <v>9</v>
      </c>
      <c r="K3" s="78" t="s">
        <v>10</v>
      </c>
      <c r="L3" s="78" t="s">
        <v>11</v>
      </c>
    </row>
    <row r="4" spans="1:13" ht="63.75" thickBot="1" x14ac:dyDescent="0.3">
      <c r="A4" s="79" t="s">
        <v>1697</v>
      </c>
      <c r="B4" s="122" t="s">
        <v>1698</v>
      </c>
      <c r="C4" s="122" t="s">
        <v>1699</v>
      </c>
      <c r="D4" s="79" t="s">
        <v>12</v>
      </c>
      <c r="E4" s="80">
        <v>0</v>
      </c>
      <c r="F4" s="122" t="s">
        <v>1700</v>
      </c>
      <c r="G4" s="122" t="s">
        <v>13</v>
      </c>
      <c r="H4" s="122" t="s">
        <v>14</v>
      </c>
      <c r="I4" s="122" t="s">
        <v>15</v>
      </c>
      <c r="J4" s="122" t="s">
        <v>1701</v>
      </c>
      <c r="K4" s="81">
        <v>40421</v>
      </c>
      <c r="L4" s="81">
        <v>41547</v>
      </c>
    </row>
    <row r="5" spans="1:13" ht="53.25" thickBot="1" x14ac:dyDescent="0.3">
      <c r="A5" s="82" t="s">
        <v>1702</v>
      </c>
      <c r="B5" s="123" t="s">
        <v>1703</v>
      </c>
      <c r="C5" s="123" t="s">
        <v>1699</v>
      </c>
      <c r="D5" s="82" t="s">
        <v>12</v>
      </c>
      <c r="E5" s="83">
        <v>100</v>
      </c>
      <c r="F5" s="123" t="s">
        <v>1700</v>
      </c>
      <c r="G5" s="123" t="s">
        <v>13</v>
      </c>
      <c r="H5" s="123" t="s">
        <v>16</v>
      </c>
      <c r="I5" s="123" t="s">
        <v>1704</v>
      </c>
      <c r="J5" s="123" t="s">
        <v>17</v>
      </c>
      <c r="K5" s="84">
        <v>40421</v>
      </c>
      <c r="L5" s="84">
        <v>41547</v>
      </c>
    </row>
    <row r="6" spans="1:13" ht="63.75" thickBot="1" x14ac:dyDescent="0.3">
      <c r="A6" s="79" t="s">
        <v>1705</v>
      </c>
      <c r="B6" s="122" t="s">
        <v>1706</v>
      </c>
      <c r="C6" s="122" t="s">
        <v>1699</v>
      </c>
      <c r="D6" s="79" t="s">
        <v>18</v>
      </c>
      <c r="E6" s="80">
        <v>100</v>
      </c>
      <c r="F6" s="122" t="s">
        <v>1700</v>
      </c>
      <c r="G6" s="122" t="s">
        <v>13</v>
      </c>
      <c r="H6" s="122" t="s">
        <v>19</v>
      </c>
      <c r="I6" s="122" t="s">
        <v>1471</v>
      </c>
      <c r="J6" s="122" t="s">
        <v>20</v>
      </c>
      <c r="K6" s="81">
        <v>40421</v>
      </c>
      <c r="L6" s="81">
        <v>41547</v>
      </c>
    </row>
    <row r="7" spans="1:13" ht="53.25" thickBot="1" x14ac:dyDescent="0.3">
      <c r="A7" s="82" t="s">
        <v>1707</v>
      </c>
      <c r="B7" s="123" t="s">
        <v>1708</v>
      </c>
      <c r="C7" s="123" t="s">
        <v>1709</v>
      </c>
      <c r="D7" s="82" t="s">
        <v>18</v>
      </c>
      <c r="E7" s="83">
        <v>100</v>
      </c>
      <c r="F7" s="123" t="s">
        <v>1700</v>
      </c>
      <c r="G7" s="123" t="s">
        <v>13</v>
      </c>
      <c r="H7" s="123" t="s">
        <v>21</v>
      </c>
      <c r="I7" s="123" t="s">
        <v>1475</v>
      </c>
      <c r="J7" s="123" t="s">
        <v>22</v>
      </c>
      <c r="K7" s="84">
        <v>41075</v>
      </c>
      <c r="L7" s="84">
        <v>41547</v>
      </c>
    </row>
    <row r="8" spans="1:13" ht="53.25" thickBot="1" x14ac:dyDescent="0.3">
      <c r="A8" s="79" t="s">
        <v>1710</v>
      </c>
      <c r="B8" s="122" t="s">
        <v>1711</v>
      </c>
      <c r="C8" s="122" t="s">
        <v>1709</v>
      </c>
      <c r="D8" s="79" t="s">
        <v>18</v>
      </c>
      <c r="E8" s="80">
        <v>100</v>
      </c>
      <c r="F8" s="122" t="s">
        <v>1700</v>
      </c>
      <c r="G8" s="122" t="s">
        <v>13</v>
      </c>
      <c r="H8" s="122" t="s">
        <v>21</v>
      </c>
      <c r="I8" s="122" t="s">
        <v>1475</v>
      </c>
      <c r="J8" s="122" t="s">
        <v>22</v>
      </c>
      <c r="K8" s="81">
        <v>41075</v>
      </c>
      <c r="L8" s="81">
        <v>41547</v>
      </c>
    </row>
    <row r="9" spans="1:13" ht="53.25" thickBot="1" x14ac:dyDescent="0.3">
      <c r="A9" s="82" t="s">
        <v>1712</v>
      </c>
      <c r="B9" s="123" t="s">
        <v>1713</v>
      </c>
      <c r="C9" s="123" t="s">
        <v>1714</v>
      </c>
      <c r="D9" s="82" t="s">
        <v>18</v>
      </c>
      <c r="E9" s="83">
        <v>100</v>
      </c>
      <c r="F9" s="123" t="s">
        <v>1700</v>
      </c>
      <c r="G9" s="123" t="s">
        <v>13</v>
      </c>
      <c r="H9" s="123" t="s">
        <v>23</v>
      </c>
      <c r="I9" s="123" t="s">
        <v>1715</v>
      </c>
      <c r="J9" s="123" t="s">
        <v>1716</v>
      </c>
      <c r="K9" s="84">
        <v>41136</v>
      </c>
      <c r="L9" s="84">
        <v>41424</v>
      </c>
    </row>
    <row r="10" spans="1:13" ht="63.75" thickBot="1" x14ac:dyDescent="0.3">
      <c r="A10" s="79" t="s">
        <v>1717</v>
      </c>
      <c r="B10" s="122" t="s">
        <v>1718</v>
      </c>
      <c r="C10" s="122" t="s">
        <v>1719</v>
      </c>
      <c r="D10" s="79" t="s">
        <v>18</v>
      </c>
      <c r="E10" s="80">
        <v>100</v>
      </c>
      <c r="F10" s="122" t="s">
        <v>1700</v>
      </c>
      <c r="G10" s="122" t="s">
        <v>13</v>
      </c>
      <c r="H10" s="122" t="s">
        <v>16</v>
      </c>
      <c r="I10" s="122" t="s">
        <v>1704</v>
      </c>
      <c r="J10" s="122" t="s">
        <v>17</v>
      </c>
      <c r="K10" s="81">
        <v>41136</v>
      </c>
      <c r="L10" s="81">
        <v>41500</v>
      </c>
    </row>
    <row r="11" spans="1:13" ht="53.25" thickBot="1" x14ac:dyDescent="0.3">
      <c r="A11" s="82" t="s">
        <v>1720</v>
      </c>
      <c r="B11" s="123" t="s">
        <v>1721</v>
      </c>
      <c r="C11" s="123" t="s">
        <v>1722</v>
      </c>
      <c r="D11" s="82" t="s">
        <v>18</v>
      </c>
      <c r="E11" s="83">
        <v>100</v>
      </c>
      <c r="F11" s="123" t="s">
        <v>1700</v>
      </c>
      <c r="G11" s="123" t="s">
        <v>13</v>
      </c>
      <c r="H11" s="123" t="s">
        <v>16</v>
      </c>
      <c r="I11" s="123" t="s">
        <v>1704</v>
      </c>
      <c r="J11" s="123" t="s">
        <v>17</v>
      </c>
      <c r="K11" s="84">
        <v>41136</v>
      </c>
      <c r="L11" s="84">
        <v>41500</v>
      </c>
    </row>
    <row r="12" spans="1:13" ht="53.25" thickBot="1" x14ac:dyDescent="0.3">
      <c r="A12" s="79" t="s">
        <v>1723</v>
      </c>
      <c r="B12" s="122" t="s">
        <v>1724</v>
      </c>
      <c r="C12" s="122" t="s">
        <v>1722</v>
      </c>
      <c r="D12" s="79" t="s">
        <v>18</v>
      </c>
      <c r="E12" s="80">
        <v>100</v>
      </c>
      <c r="F12" s="122" t="s">
        <v>1700</v>
      </c>
      <c r="G12" s="122" t="s">
        <v>13</v>
      </c>
      <c r="H12" s="122" t="s">
        <v>16</v>
      </c>
      <c r="I12" s="122" t="s">
        <v>1704</v>
      </c>
      <c r="J12" s="122" t="s">
        <v>17</v>
      </c>
      <c r="K12" s="81">
        <v>41136</v>
      </c>
      <c r="L12" s="81">
        <v>41500</v>
      </c>
    </row>
    <row r="13" spans="1:13" ht="53.25" thickBot="1" x14ac:dyDescent="0.3">
      <c r="A13" s="82" t="s">
        <v>1725</v>
      </c>
      <c r="B13" s="123" t="s">
        <v>1726</v>
      </c>
      <c r="C13" s="123" t="s">
        <v>1727</v>
      </c>
      <c r="D13" s="82" t="s">
        <v>18</v>
      </c>
      <c r="E13" s="83">
        <v>100</v>
      </c>
      <c r="F13" s="123" t="s">
        <v>1700</v>
      </c>
      <c r="G13" s="123" t="s">
        <v>13</v>
      </c>
      <c r="H13" s="123" t="s">
        <v>16</v>
      </c>
      <c r="I13" s="123" t="s">
        <v>1704</v>
      </c>
      <c r="J13" s="123" t="s">
        <v>17</v>
      </c>
      <c r="K13" s="84">
        <v>41136</v>
      </c>
      <c r="L13" s="84">
        <v>41500</v>
      </c>
    </row>
    <row r="14" spans="1:13" ht="95.25" thickBot="1" x14ac:dyDescent="0.3">
      <c r="A14" s="79" t="s">
        <v>1728</v>
      </c>
      <c r="B14" s="122" t="s">
        <v>1729</v>
      </c>
      <c r="C14" s="122" t="s">
        <v>1730</v>
      </c>
      <c r="D14" s="79" t="s">
        <v>18</v>
      </c>
      <c r="E14" s="80">
        <v>100</v>
      </c>
      <c r="F14" s="122" t="s">
        <v>1700</v>
      </c>
      <c r="G14" s="122" t="s">
        <v>13</v>
      </c>
      <c r="H14" s="122" t="s">
        <v>16</v>
      </c>
      <c r="I14" s="122" t="s">
        <v>1704</v>
      </c>
      <c r="J14" s="122" t="s">
        <v>17</v>
      </c>
      <c r="K14" s="81">
        <v>41136</v>
      </c>
      <c r="L14" s="81">
        <v>41500</v>
      </c>
    </row>
    <row r="15" spans="1:13" ht="63.75" thickBot="1" x14ac:dyDescent="0.3">
      <c r="A15" s="82" t="s">
        <v>1731</v>
      </c>
      <c r="B15" s="123" t="s">
        <v>1732</v>
      </c>
      <c r="C15" s="123" t="s">
        <v>1733</v>
      </c>
      <c r="D15" s="82" t="s">
        <v>12</v>
      </c>
      <c r="E15" s="83">
        <v>100</v>
      </c>
      <c r="F15" s="123" t="s">
        <v>1700</v>
      </c>
      <c r="G15" s="123" t="s">
        <v>13</v>
      </c>
      <c r="H15" s="123" t="s">
        <v>19</v>
      </c>
      <c r="I15" s="123" t="s">
        <v>1471</v>
      </c>
      <c r="J15" s="123" t="s">
        <v>20</v>
      </c>
      <c r="K15" s="84">
        <v>41442</v>
      </c>
      <c r="L15" s="84">
        <v>41801</v>
      </c>
    </row>
    <row r="16" spans="1:13" ht="84.75" thickBot="1" x14ac:dyDescent="0.3">
      <c r="A16" s="79" t="s">
        <v>1734</v>
      </c>
      <c r="B16" s="122" t="s">
        <v>1735</v>
      </c>
      <c r="C16" s="122" t="s">
        <v>1736</v>
      </c>
      <c r="D16" s="79" t="s">
        <v>18</v>
      </c>
      <c r="E16" s="80">
        <v>100</v>
      </c>
      <c r="F16" s="122" t="s">
        <v>1700</v>
      </c>
      <c r="G16" s="122" t="s">
        <v>13</v>
      </c>
      <c r="H16" s="122" t="s">
        <v>14</v>
      </c>
      <c r="I16" s="122" t="s">
        <v>15</v>
      </c>
      <c r="J16" s="122" t="s">
        <v>25</v>
      </c>
      <c r="K16" s="81">
        <v>41442</v>
      </c>
      <c r="L16" s="81">
        <v>41801</v>
      </c>
    </row>
    <row r="17" spans="1:12" ht="84.75" thickBot="1" x14ac:dyDescent="0.3">
      <c r="A17" s="82" t="s">
        <v>1737</v>
      </c>
      <c r="B17" s="123" t="s">
        <v>1735</v>
      </c>
      <c r="C17" s="123" t="s">
        <v>1738</v>
      </c>
      <c r="D17" s="82" t="s">
        <v>18</v>
      </c>
      <c r="E17" s="83">
        <v>100</v>
      </c>
      <c r="F17" s="123" t="s">
        <v>1700</v>
      </c>
      <c r="G17" s="123" t="s">
        <v>13</v>
      </c>
      <c r="H17" s="123" t="s">
        <v>14</v>
      </c>
      <c r="I17" s="123" t="s">
        <v>15</v>
      </c>
      <c r="J17" s="123" t="s">
        <v>25</v>
      </c>
      <c r="K17" s="84">
        <v>41442</v>
      </c>
      <c r="L17" s="84">
        <v>41801</v>
      </c>
    </row>
    <row r="18" spans="1:12" ht="63.75" thickBot="1" x14ac:dyDescent="0.3">
      <c r="A18" s="79" t="s">
        <v>1739</v>
      </c>
      <c r="B18" s="122" t="s">
        <v>1740</v>
      </c>
      <c r="C18" s="122" t="s">
        <v>1741</v>
      </c>
      <c r="D18" s="79" t="s">
        <v>18</v>
      </c>
      <c r="E18" s="80">
        <v>100</v>
      </c>
      <c r="F18" s="122" t="s">
        <v>1700</v>
      </c>
      <c r="G18" s="122" t="s">
        <v>13</v>
      </c>
      <c r="H18" s="122" t="s">
        <v>14</v>
      </c>
      <c r="I18" s="122" t="s">
        <v>15</v>
      </c>
      <c r="J18" s="122" t="s">
        <v>1701</v>
      </c>
      <c r="K18" s="81">
        <v>41442</v>
      </c>
      <c r="L18" s="81">
        <v>41801</v>
      </c>
    </row>
    <row r="19" spans="1:12" ht="84.75" thickBot="1" x14ac:dyDescent="0.3">
      <c r="A19" s="82" t="s">
        <v>1742</v>
      </c>
      <c r="B19" s="123" t="s">
        <v>1735</v>
      </c>
      <c r="C19" s="123" t="s">
        <v>1743</v>
      </c>
      <c r="D19" s="82" t="s">
        <v>18</v>
      </c>
      <c r="E19" s="83">
        <v>100</v>
      </c>
      <c r="F19" s="123" t="s">
        <v>1700</v>
      </c>
      <c r="G19" s="123" t="s">
        <v>13</v>
      </c>
      <c r="H19" s="123" t="s">
        <v>14</v>
      </c>
      <c r="I19" s="123" t="s">
        <v>15</v>
      </c>
      <c r="J19" s="123" t="s">
        <v>1701</v>
      </c>
      <c r="K19" s="84">
        <v>41442</v>
      </c>
      <c r="L19" s="84">
        <v>41801</v>
      </c>
    </row>
    <row r="20" spans="1:12" ht="53.25" thickBot="1" x14ac:dyDescent="0.3">
      <c r="A20" s="79" t="s">
        <v>1744</v>
      </c>
      <c r="B20" s="122" t="s">
        <v>1745</v>
      </c>
      <c r="C20" s="122" t="s">
        <v>1746</v>
      </c>
      <c r="D20" s="79" t="s">
        <v>18</v>
      </c>
      <c r="E20" s="80">
        <v>100</v>
      </c>
      <c r="F20" s="122" t="s">
        <v>1700</v>
      </c>
      <c r="G20" s="122" t="s">
        <v>13</v>
      </c>
      <c r="H20" s="122" t="s">
        <v>26</v>
      </c>
      <c r="I20" s="122" t="s">
        <v>27</v>
      </c>
      <c r="J20" s="122" t="s">
        <v>28</v>
      </c>
      <c r="K20" s="81">
        <v>41442</v>
      </c>
      <c r="L20" s="81">
        <v>41801</v>
      </c>
    </row>
    <row r="21" spans="1:12" ht="84.75" thickBot="1" x14ac:dyDescent="0.3">
      <c r="A21" s="82" t="s">
        <v>1747</v>
      </c>
      <c r="B21" s="123" t="s">
        <v>1735</v>
      </c>
      <c r="C21" s="123" t="s">
        <v>1748</v>
      </c>
      <c r="D21" s="82" t="s">
        <v>18</v>
      </c>
      <c r="E21" s="83">
        <v>100</v>
      </c>
      <c r="F21" s="123" t="s">
        <v>1700</v>
      </c>
      <c r="G21" s="123" t="s">
        <v>13</v>
      </c>
      <c r="H21" s="123" t="s">
        <v>14</v>
      </c>
      <c r="I21" s="123" t="s">
        <v>15</v>
      </c>
      <c r="J21" s="123" t="s">
        <v>1701</v>
      </c>
      <c r="K21" s="84">
        <v>41442</v>
      </c>
      <c r="L21" s="84">
        <v>41801</v>
      </c>
    </row>
    <row r="22" spans="1:12" ht="84.75" thickBot="1" x14ac:dyDescent="0.3">
      <c r="A22" s="79" t="s">
        <v>1749</v>
      </c>
      <c r="B22" s="122" t="s">
        <v>1735</v>
      </c>
      <c r="C22" s="122" t="s">
        <v>1750</v>
      </c>
      <c r="D22" s="79" t="s">
        <v>18</v>
      </c>
      <c r="E22" s="80">
        <v>100</v>
      </c>
      <c r="F22" s="122" t="s">
        <v>1700</v>
      </c>
      <c r="G22" s="122" t="s">
        <v>13</v>
      </c>
      <c r="H22" s="122" t="s">
        <v>14</v>
      </c>
      <c r="I22" s="122" t="s">
        <v>15</v>
      </c>
      <c r="J22" s="122" t="s">
        <v>1701</v>
      </c>
      <c r="K22" s="81">
        <v>41442</v>
      </c>
      <c r="L22" s="81">
        <v>41801</v>
      </c>
    </row>
    <row r="23" spans="1:12" ht="84.75" thickBot="1" x14ac:dyDescent="0.3">
      <c r="A23" s="82" t="s">
        <v>1751</v>
      </c>
      <c r="B23" s="123" t="s">
        <v>1735</v>
      </c>
      <c r="C23" s="123" t="s">
        <v>1752</v>
      </c>
      <c r="D23" s="82" t="s">
        <v>18</v>
      </c>
      <c r="E23" s="83">
        <v>100</v>
      </c>
      <c r="F23" s="123" t="s">
        <v>1700</v>
      </c>
      <c r="G23" s="123" t="s">
        <v>13</v>
      </c>
      <c r="H23" s="123" t="s">
        <v>14</v>
      </c>
      <c r="I23" s="123" t="s">
        <v>15</v>
      </c>
      <c r="J23" s="123" t="s">
        <v>1701</v>
      </c>
      <c r="K23" s="84">
        <v>41442</v>
      </c>
      <c r="L23" s="84">
        <v>41801</v>
      </c>
    </row>
    <row r="24" spans="1:12" ht="74.25" thickBot="1" x14ac:dyDescent="0.3">
      <c r="A24" s="79" t="s">
        <v>1753</v>
      </c>
      <c r="B24" s="122" t="s">
        <v>1754</v>
      </c>
      <c r="C24" s="122" t="s">
        <v>1755</v>
      </c>
      <c r="D24" s="79" t="s">
        <v>18</v>
      </c>
      <c r="E24" s="80">
        <v>100</v>
      </c>
      <c r="F24" s="122" t="s">
        <v>1700</v>
      </c>
      <c r="G24" s="122" t="s">
        <v>13</v>
      </c>
      <c r="H24" s="122" t="s">
        <v>29</v>
      </c>
      <c r="I24" s="122" t="s">
        <v>1470</v>
      </c>
      <c r="J24" s="122" t="s">
        <v>1756</v>
      </c>
      <c r="K24" s="81">
        <v>41567</v>
      </c>
      <c r="L24" s="81">
        <v>41932</v>
      </c>
    </row>
    <row r="25" spans="1:12" ht="53.25" thickBot="1" x14ac:dyDescent="0.3">
      <c r="A25" s="82" t="s">
        <v>1757</v>
      </c>
      <c r="B25" s="123" t="s">
        <v>1758</v>
      </c>
      <c r="C25" s="123" t="s">
        <v>1759</v>
      </c>
      <c r="D25" s="82" t="s">
        <v>12</v>
      </c>
      <c r="E25" s="83">
        <v>10</v>
      </c>
      <c r="F25" s="123" t="s">
        <v>1700</v>
      </c>
      <c r="G25" s="123" t="s">
        <v>13</v>
      </c>
      <c r="H25" s="123" t="s">
        <v>16</v>
      </c>
      <c r="I25" s="123" t="s">
        <v>1704</v>
      </c>
      <c r="J25" s="123" t="s">
        <v>17</v>
      </c>
      <c r="K25" s="84">
        <v>41577</v>
      </c>
      <c r="L25" s="84">
        <v>41942</v>
      </c>
    </row>
    <row r="26" spans="1:12" ht="63.75" thickBot="1" x14ac:dyDescent="0.3">
      <c r="A26" s="79" t="s">
        <v>1760</v>
      </c>
      <c r="B26" s="122" t="s">
        <v>1761</v>
      </c>
      <c r="C26" s="122" t="s">
        <v>1762</v>
      </c>
      <c r="D26" s="79" t="s">
        <v>18</v>
      </c>
      <c r="E26" s="80">
        <v>100</v>
      </c>
      <c r="F26" s="122" t="s">
        <v>1700</v>
      </c>
      <c r="G26" s="122" t="s">
        <v>13</v>
      </c>
      <c r="H26" s="122" t="s">
        <v>14</v>
      </c>
      <c r="I26" s="122" t="s">
        <v>15</v>
      </c>
      <c r="J26" s="122" t="s">
        <v>25</v>
      </c>
      <c r="K26" s="81">
        <v>41577</v>
      </c>
      <c r="L26" s="81">
        <v>41801</v>
      </c>
    </row>
    <row r="27" spans="1:12" ht="84.75" thickBot="1" x14ac:dyDescent="0.3">
      <c r="A27" s="82" t="s">
        <v>1763</v>
      </c>
      <c r="B27" s="123" t="s">
        <v>1764</v>
      </c>
      <c r="C27" s="123" t="s">
        <v>1765</v>
      </c>
      <c r="D27" s="82" t="s">
        <v>18</v>
      </c>
      <c r="E27" s="83">
        <v>100</v>
      </c>
      <c r="F27" s="123" t="s">
        <v>1700</v>
      </c>
      <c r="G27" s="123" t="s">
        <v>13</v>
      </c>
      <c r="H27" s="123" t="s">
        <v>14</v>
      </c>
      <c r="I27" s="123" t="s">
        <v>15</v>
      </c>
      <c r="J27" s="123" t="s">
        <v>25</v>
      </c>
      <c r="K27" s="84">
        <v>41577</v>
      </c>
      <c r="L27" s="84">
        <v>41801</v>
      </c>
    </row>
    <row r="28" spans="1:12" ht="53.25" thickBot="1" x14ac:dyDescent="0.3">
      <c r="A28" s="79" t="s">
        <v>1766</v>
      </c>
      <c r="B28" s="122" t="s">
        <v>1767</v>
      </c>
      <c r="C28" s="122" t="s">
        <v>1768</v>
      </c>
      <c r="D28" s="79" t="s">
        <v>12</v>
      </c>
      <c r="E28" s="80">
        <v>100</v>
      </c>
      <c r="F28" s="122" t="s">
        <v>1700</v>
      </c>
      <c r="G28" s="122" t="s">
        <v>13</v>
      </c>
      <c r="H28" s="122" t="s">
        <v>29</v>
      </c>
      <c r="I28" s="122" t="s">
        <v>1470</v>
      </c>
      <c r="J28" s="122" t="s">
        <v>1756</v>
      </c>
      <c r="K28" s="81">
        <v>41628</v>
      </c>
      <c r="L28" s="81">
        <v>41992</v>
      </c>
    </row>
    <row r="29" spans="1:12" ht="74.25" thickBot="1" x14ac:dyDescent="0.3">
      <c r="A29" s="82" t="s">
        <v>1769</v>
      </c>
      <c r="B29" s="123" t="s">
        <v>1770</v>
      </c>
      <c r="C29" s="123" t="s">
        <v>1771</v>
      </c>
      <c r="D29" s="82" t="s">
        <v>18</v>
      </c>
      <c r="E29" s="83">
        <v>100</v>
      </c>
      <c r="F29" s="123" t="s">
        <v>1700</v>
      </c>
      <c r="G29" s="123" t="s">
        <v>13</v>
      </c>
      <c r="H29" s="123" t="s">
        <v>30</v>
      </c>
      <c r="I29" s="123" t="s">
        <v>31</v>
      </c>
      <c r="J29" s="123" t="s">
        <v>32</v>
      </c>
      <c r="K29" s="84">
        <v>41628</v>
      </c>
      <c r="L29" s="84">
        <v>41992</v>
      </c>
    </row>
    <row r="30" spans="1:12" ht="95.25" thickBot="1" x14ac:dyDescent="0.3">
      <c r="A30" s="79" t="s">
        <v>1772</v>
      </c>
      <c r="B30" s="122" t="s">
        <v>1773</v>
      </c>
      <c r="C30" s="122" t="s">
        <v>1771</v>
      </c>
      <c r="D30" s="79" t="s">
        <v>18</v>
      </c>
      <c r="E30" s="80">
        <v>100</v>
      </c>
      <c r="F30" s="122" t="s">
        <v>1700</v>
      </c>
      <c r="G30" s="122" t="s">
        <v>13</v>
      </c>
      <c r="H30" s="122" t="s">
        <v>33</v>
      </c>
      <c r="I30" s="122" t="s">
        <v>34</v>
      </c>
      <c r="J30" s="122" t="s">
        <v>1774</v>
      </c>
      <c r="K30" s="81">
        <v>41628</v>
      </c>
      <c r="L30" s="81">
        <v>41992</v>
      </c>
    </row>
    <row r="31" spans="1:12" ht="74.25" thickBot="1" x14ac:dyDescent="0.3">
      <c r="A31" s="82" t="s">
        <v>1775</v>
      </c>
      <c r="B31" s="123" t="s">
        <v>1776</v>
      </c>
      <c r="C31" s="123" t="s">
        <v>1777</v>
      </c>
      <c r="D31" s="82" t="s">
        <v>18</v>
      </c>
      <c r="E31" s="83">
        <v>100</v>
      </c>
      <c r="F31" s="123" t="s">
        <v>1700</v>
      </c>
      <c r="G31" s="123" t="s">
        <v>13</v>
      </c>
      <c r="H31" s="123" t="s">
        <v>30</v>
      </c>
      <c r="I31" s="123" t="s">
        <v>31</v>
      </c>
      <c r="J31" s="123" t="s">
        <v>32</v>
      </c>
      <c r="K31" s="84">
        <v>41628</v>
      </c>
      <c r="L31" s="84">
        <v>41992</v>
      </c>
    </row>
    <row r="32" spans="1:12" ht="74.25" thickBot="1" x14ac:dyDescent="0.3">
      <c r="A32" s="79" t="s">
        <v>1778</v>
      </c>
      <c r="B32" s="122" t="s">
        <v>1779</v>
      </c>
      <c r="C32" s="122" t="s">
        <v>1777</v>
      </c>
      <c r="D32" s="79" t="s">
        <v>18</v>
      </c>
      <c r="E32" s="80">
        <v>100</v>
      </c>
      <c r="F32" s="122" t="s">
        <v>1700</v>
      </c>
      <c r="G32" s="122" t="s">
        <v>13</v>
      </c>
      <c r="H32" s="122" t="s">
        <v>1780</v>
      </c>
      <c r="I32" s="122" t="s">
        <v>1781</v>
      </c>
      <c r="J32" s="122" t="s">
        <v>35</v>
      </c>
      <c r="K32" s="81">
        <v>41628</v>
      </c>
      <c r="L32" s="81">
        <v>41992</v>
      </c>
    </row>
    <row r="33" spans="1:12" ht="63.75" thickBot="1" x14ac:dyDescent="0.3">
      <c r="A33" s="82" t="s">
        <v>1782</v>
      </c>
      <c r="B33" s="123" t="s">
        <v>1732</v>
      </c>
      <c r="C33" s="123" t="s">
        <v>1783</v>
      </c>
      <c r="D33" s="82" t="s">
        <v>18</v>
      </c>
      <c r="E33" s="83">
        <v>100</v>
      </c>
      <c r="F33" s="123" t="s">
        <v>1700</v>
      </c>
      <c r="G33" s="123" t="s">
        <v>13</v>
      </c>
      <c r="H33" s="123" t="s">
        <v>14</v>
      </c>
      <c r="I33" s="123" t="s">
        <v>15</v>
      </c>
      <c r="J33" s="123" t="s">
        <v>25</v>
      </c>
      <c r="K33" s="84">
        <v>41628</v>
      </c>
      <c r="L33" s="84">
        <v>41991</v>
      </c>
    </row>
    <row r="34" spans="1:12" ht="63.75" thickBot="1" x14ac:dyDescent="0.3">
      <c r="A34" s="79" t="s">
        <v>1784</v>
      </c>
      <c r="B34" s="122" t="s">
        <v>1732</v>
      </c>
      <c r="C34" s="122" t="s">
        <v>1785</v>
      </c>
      <c r="D34" s="79" t="s">
        <v>18</v>
      </c>
      <c r="E34" s="80">
        <v>100</v>
      </c>
      <c r="F34" s="122" t="s">
        <v>1700</v>
      </c>
      <c r="G34" s="122" t="s">
        <v>13</v>
      </c>
      <c r="H34" s="122" t="s">
        <v>14</v>
      </c>
      <c r="I34" s="122" t="s">
        <v>15</v>
      </c>
      <c r="J34" s="122" t="s">
        <v>25</v>
      </c>
      <c r="K34" s="81">
        <v>41628</v>
      </c>
      <c r="L34" s="81">
        <v>41991</v>
      </c>
    </row>
    <row r="35" spans="1:12" ht="74.25" thickBot="1" x14ac:dyDescent="0.3">
      <c r="A35" s="82" t="s">
        <v>1786</v>
      </c>
      <c r="B35" s="123" t="s">
        <v>1787</v>
      </c>
      <c r="C35" s="123" t="s">
        <v>1788</v>
      </c>
      <c r="D35" s="82" t="s">
        <v>18</v>
      </c>
      <c r="E35" s="83">
        <v>100</v>
      </c>
      <c r="F35" s="123" t="s">
        <v>1700</v>
      </c>
      <c r="G35" s="123" t="s">
        <v>13</v>
      </c>
      <c r="H35" s="123" t="s">
        <v>30</v>
      </c>
      <c r="I35" s="123" t="s">
        <v>31</v>
      </c>
      <c r="J35" s="123" t="s">
        <v>32</v>
      </c>
      <c r="K35" s="84">
        <v>41628</v>
      </c>
      <c r="L35" s="84">
        <v>41992</v>
      </c>
    </row>
    <row r="36" spans="1:12" ht="53.25" thickBot="1" x14ac:dyDescent="0.3">
      <c r="A36" s="79" t="s">
        <v>1789</v>
      </c>
      <c r="B36" s="122" t="s">
        <v>1790</v>
      </c>
      <c r="C36" s="122" t="s">
        <v>1791</v>
      </c>
      <c r="D36" s="79" t="s">
        <v>18</v>
      </c>
      <c r="E36" s="80">
        <v>100</v>
      </c>
      <c r="F36" s="122" t="s">
        <v>1700</v>
      </c>
      <c r="G36" s="122" t="s">
        <v>13</v>
      </c>
      <c r="H36" s="122" t="s">
        <v>36</v>
      </c>
      <c r="I36" s="122" t="s">
        <v>37</v>
      </c>
      <c r="J36" s="122" t="s">
        <v>38</v>
      </c>
      <c r="K36" s="81">
        <v>41628</v>
      </c>
      <c r="L36" s="81">
        <v>41992</v>
      </c>
    </row>
    <row r="37" spans="1:12" ht="63.75" thickBot="1" x14ac:dyDescent="0.3">
      <c r="A37" s="82" t="s">
        <v>1792</v>
      </c>
      <c r="B37" s="123" t="s">
        <v>1793</v>
      </c>
      <c r="C37" s="123" t="s">
        <v>1791</v>
      </c>
      <c r="D37" s="82" t="s">
        <v>18</v>
      </c>
      <c r="E37" s="83">
        <v>100</v>
      </c>
      <c r="F37" s="123" t="s">
        <v>1700</v>
      </c>
      <c r="G37" s="123" t="s">
        <v>13</v>
      </c>
      <c r="H37" s="123" t="s">
        <v>30</v>
      </c>
      <c r="I37" s="123" t="s">
        <v>31</v>
      </c>
      <c r="J37" s="123" t="s">
        <v>32</v>
      </c>
      <c r="K37" s="84">
        <v>41628</v>
      </c>
      <c r="L37" s="84">
        <v>41992</v>
      </c>
    </row>
    <row r="38" spans="1:12" ht="74.25" thickBot="1" x14ac:dyDescent="0.3">
      <c r="A38" s="79" t="s">
        <v>1794</v>
      </c>
      <c r="B38" s="122" t="s">
        <v>1795</v>
      </c>
      <c r="C38" s="122" t="s">
        <v>1791</v>
      </c>
      <c r="D38" s="79" t="s">
        <v>18</v>
      </c>
      <c r="E38" s="80">
        <v>100</v>
      </c>
      <c r="F38" s="122" t="s">
        <v>1700</v>
      </c>
      <c r="G38" s="122" t="s">
        <v>13</v>
      </c>
      <c r="H38" s="122" t="s">
        <v>36</v>
      </c>
      <c r="I38" s="122" t="s">
        <v>37</v>
      </c>
      <c r="J38" s="122" t="s">
        <v>38</v>
      </c>
      <c r="K38" s="81">
        <v>41628</v>
      </c>
      <c r="L38" s="81">
        <v>41992</v>
      </c>
    </row>
    <row r="39" spans="1:12" ht="95.25" thickBot="1" x14ac:dyDescent="0.3">
      <c r="A39" s="82" t="s">
        <v>1796</v>
      </c>
      <c r="B39" s="123" t="s">
        <v>1797</v>
      </c>
      <c r="C39" s="123" t="s">
        <v>1798</v>
      </c>
      <c r="D39" s="82" t="s">
        <v>18</v>
      </c>
      <c r="E39" s="83">
        <v>100</v>
      </c>
      <c r="F39" s="123" t="s">
        <v>1700</v>
      </c>
      <c r="G39" s="123" t="s">
        <v>13</v>
      </c>
      <c r="H39" s="123" t="s">
        <v>36</v>
      </c>
      <c r="I39" s="123" t="s">
        <v>37</v>
      </c>
      <c r="J39" s="123" t="s">
        <v>38</v>
      </c>
      <c r="K39" s="84">
        <v>41627</v>
      </c>
      <c r="L39" s="84">
        <v>41992</v>
      </c>
    </row>
    <row r="40" spans="1:12" ht="105.75" thickBot="1" x14ac:dyDescent="0.3">
      <c r="A40" s="79" t="s">
        <v>1799</v>
      </c>
      <c r="B40" s="122" t="s">
        <v>1800</v>
      </c>
      <c r="C40" s="122" t="s">
        <v>1801</v>
      </c>
      <c r="D40" s="79" t="s">
        <v>18</v>
      </c>
      <c r="E40" s="80">
        <v>100</v>
      </c>
      <c r="F40" s="122" t="s">
        <v>1700</v>
      </c>
      <c r="G40" s="122" t="s">
        <v>13</v>
      </c>
      <c r="H40" s="122" t="s">
        <v>36</v>
      </c>
      <c r="I40" s="122" t="s">
        <v>37</v>
      </c>
      <c r="J40" s="122" t="s">
        <v>38</v>
      </c>
      <c r="K40" s="81">
        <v>41627</v>
      </c>
      <c r="L40" s="81">
        <v>41992</v>
      </c>
    </row>
    <row r="41" spans="1:12" ht="84.75" thickBot="1" x14ac:dyDescent="0.3">
      <c r="A41" s="82" t="s">
        <v>1802</v>
      </c>
      <c r="B41" s="123" t="s">
        <v>1803</v>
      </c>
      <c r="C41" s="123" t="s">
        <v>1804</v>
      </c>
      <c r="D41" s="82" t="s">
        <v>18</v>
      </c>
      <c r="E41" s="83">
        <v>100</v>
      </c>
      <c r="F41" s="123" t="s">
        <v>1700</v>
      </c>
      <c r="G41" s="123" t="s">
        <v>13</v>
      </c>
      <c r="H41" s="123" t="s">
        <v>36</v>
      </c>
      <c r="I41" s="123" t="s">
        <v>37</v>
      </c>
      <c r="J41" s="123" t="s">
        <v>38</v>
      </c>
      <c r="K41" s="84">
        <v>41627</v>
      </c>
      <c r="L41" s="84">
        <v>41992</v>
      </c>
    </row>
    <row r="42" spans="1:12" ht="63.75" thickBot="1" x14ac:dyDescent="0.3">
      <c r="A42" s="79" t="s">
        <v>1805</v>
      </c>
      <c r="B42" s="122" t="s">
        <v>1806</v>
      </c>
      <c r="C42" s="122" t="s">
        <v>1807</v>
      </c>
      <c r="D42" s="79" t="s">
        <v>18</v>
      </c>
      <c r="E42" s="80">
        <v>100</v>
      </c>
      <c r="F42" s="122" t="s">
        <v>1700</v>
      </c>
      <c r="G42" s="122" t="s">
        <v>13</v>
      </c>
      <c r="H42" s="122" t="s">
        <v>30</v>
      </c>
      <c r="I42" s="122" t="s">
        <v>31</v>
      </c>
      <c r="J42" s="122" t="s">
        <v>32</v>
      </c>
      <c r="K42" s="81">
        <v>41628</v>
      </c>
      <c r="L42" s="81">
        <v>41992</v>
      </c>
    </row>
    <row r="43" spans="1:12" ht="63.75" thickBot="1" x14ac:dyDescent="0.3">
      <c r="A43" s="82" t="s">
        <v>1808</v>
      </c>
      <c r="B43" s="123" t="s">
        <v>1809</v>
      </c>
      <c r="C43" s="123" t="s">
        <v>1807</v>
      </c>
      <c r="D43" s="82" t="s">
        <v>18</v>
      </c>
      <c r="E43" s="83">
        <v>100</v>
      </c>
      <c r="F43" s="123" t="s">
        <v>1700</v>
      </c>
      <c r="G43" s="123" t="s">
        <v>13</v>
      </c>
      <c r="H43" s="123" t="s">
        <v>30</v>
      </c>
      <c r="I43" s="123" t="s">
        <v>31</v>
      </c>
      <c r="J43" s="123" t="s">
        <v>32</v>
      </c>
      <c r="K43" s="84">
        <v>41628</v>
      </c>
      <c r="L43" s="84">
        <v>41992</v>
      </c>
    </row>
    <row r="44" spans="1:12" ht="53.25" thickBot="1" x14ac:dyDescent="0.3">
      <c r="A44" s="79" t="s">
        <v>1810</v>
      </c>
      <c r="B44" s="122" t="s">
        <v>1811</v>
      </c>
      <c r="C44" s="122" t="s">
        <v>1812</v>
      </c>
      <c r="D44" s="79" t="s">
        <v>18</v>
      </c>
      <c r="E44" s="80">
        <v>100</v>
      </c>
      <c r="F44" s="122" t="s">
        <v>1700</v>
      </c>
      <c r="G44" s="122" t="s">
        <v>13</v>
      </c>
      <c r="H44" s="122" t="s">
        <v>39</v>
      </c>
      <c r="I44" s="122" t="s">
        <v>40</v>
      </c>
      <c r="J44" s="122" t="s">
        <v>41</v>
      </c>
      <c r="K44" s="81">
        <v>41646</v>
      </c>
      <c r="L44" s="81">
        <v>41820</v>
      </c>
    </row>
    <row r="45" spans="1:12" ht="63.75" thickBot="1" x14ac:dyDescent="0.3">
      <c r="A45" s="82" t="s">
        <v>1813</v>
      </c>
      <c r="B45" s="123" t="s">
        <v>1814</v>
      </c>
      <c r="C45" s="123" t="s">
        <v>1815</v>
      </c>
      <c r="D45" s="82" t="s">
        <v>18</v>
      </c>
      <c r="E45" s="83">
        <v>100</v>
      </c>
      <c r="F45" s="123" t="s">
        <v>1700</v>
      </c>
      <c r="G45" s="123" t="s">
        <v>13</v>
      </c>
      <c r="H45" s="123" t="s">
        <v>30</v>
      </c>
      <c r="I45" s="123" t="s">
        <v>31</v>
      </c>
      <c r="J45" s="123" t="s">
        <v>32</v>
      </c>
      <c r="K45" s="84">
        <v>41690</v>
      </c>
      <c r="L45" s="84">
        <v>41779</v>
      </c>
    </row>
    <row r="46" spans="1:12" ht="53.25" thickBot="1" x14ac:dyDescent="0.3">
      <c r="A46" s="79" t="s">
        <v>1816</v>
      </c>
      <c r="B46" s="122" t="s">
        <v>1817</v>
      </c>
      <c r="C46" s="122" t="s">
        <v>1818</v>
      </c>
      <c r="D46" s="79" t="s">
        <v>18</v>
      </c>
      <c r="E46" s="80">
        <v>100</v>
      </c>
      <c r="F46" s="122" t="s">
        <v>1700</v>
      </c>
      <c r="G46" s="122" t="s">
        <v>13</v>
      </c>
      <c r="H46" s="122" t="s">
        <v>42</v>
      </c>
      <c r="I46" s="122" t="s">
        <v>43</v>
      </c>
      <c r="J46" s="122" t="s">
        <v>44</v>
      </c>
      <c r="K46" s="81">
        <v>41780</v>
      </c>
      <c r="L46" s="81">
        <v>42004</v>
      </c>
    </row>
    <row r="47" spans="1:12" ht="74.25" thickBot="1" x14ac:dyDescent="0.3">
      <c r="A47" s="82" t="s">
        <v>1819</v>
      </c>
      <c r="B47" s="123" t="s">
        <v>1820</v>
      </c>
      <c r="C47" s="123" t="s">
        <v>1821</v>
      </c>
      <c r="D47" s="82" t="s">
        <v>12</v>
      </c>
      <c r="E47" s="83">
        <v>100</v>
      </c>
      <c r="F47" s="123" t="s">
        <v>1700</v>
      </c>
      <c r="G47" s="123" t="s">
        <v>13</v>
      </c>
      <c r="H47" s="123" t="s">
        <v>14</v>
      </c>
      <c r="I47" s="123" t="s">
        <v>15</v>
      </c>
      <c r="J47" s="123" t="s">
        <v>25</v>
      </c>
      <c r="K47" s="84">
        <v>41782</v>
      </c>
      <c r="L47" s="84">
        <v>42035</v>
      </c>
    </row>
    <row r="48" spans="1:12" ht="53.25" thickBot="1" x14ac:dyDescent="0.3">
      <c r="A48" s="79" t="s">
        <v>1822</v>
      </c>
      <c r="B48" s="122" t="s">
        <v>1823</v>
      </c>
      <c r="C48" s="122" t="s">
        <v>1824</v>
      </c>
      <c r="D48" s="79" t="s">
        <v>12</v>
      </c>
      <c r="E48" s="80">
        <v>100</v>
      </c>
      <c r="F48" s="122" t="s">
        <v>1700</v>
      </c>
      <c r="G48" s="122" t="s">
        <v>13</v>
      </c>
      <c r="H48" s="122" t="s">
        <v>45</v>
      </c>
      <c r="I48" s="122" t="s">
        <v>1825</v>
      </c>
      <c r="J48" s="122" t="s">
        <v>1826</v>
      </c>
      <c r="K48" s="81">
        <v>41782</v>
      </c>
      <c r="L48" s="81">
        <v>42143</v>
      </c>
    </row>
    <row r="49" spans="1:12" ht="63.75" thickBot="1" x14ac:dyDescent="0.3">
      <c r="A49" s="82" t="s">
        <v>1827</v>
      </c>
      <c r="B49" s="123" t="s">
        <v>1828</v>
      </c>
      <c r="C49" s="123" t="s">
        <v>1824</v>
      </c>
      <c r="D49" s="82" t="s">
        <v>12</v>
      </c>
      <c r="E49" s="83">
        <v>100</v>
      </c>
      <c r="F49" s="123" t="s">
        <v>1700</v>
      </c>
      <c r="G49" s="123" t="s">
        <v>13</v>
      </c>
      <c r="H49" s="123" t="s">
        <v>46</v>
      </c>
      <c r="I49" s="123" t="s">
        <v>1467</v>
      </c>
      <c r="J49" s="123" t="s">
        <v>47</v>
      </c>
      <c r="K49" s="84">
        <v>41782</v>
      </c>
      <c r="L49" s="84">
        <v>42143</v>
      </c>
    </row>
    <row r="50" spans="1:12" ht="53.25" thickBot="1" x14ac:dyDescent="0.3">
      <c r="A50" s="79" t="s">
        <v>1829</v>
      </c>
      <c r="B50" s="122" t="s">
        <v>1830</v>
      </c>
      <c r="C50" s="122" t="s">
        <v>1824</v>
      </c>
      <c r="D50" s="79" t="s">
        <v>12</v>
      </c>
      <c r="E50" s="80">
        <v>0</v>
      </c>
      <c r="F50" s="122" t="s">
        <v>1700</v>
      </c>
      <c r="G50" s="122" t="s">
        <v>13</v>
      </c>
      <c r="H50" s="122" t="s">
        <v>23</v>
      </c>
      <c r="I50" s="122" t="s">
        <v>1715</v>
      </c>
      <c r="J50" s="122" t="s">
        <v>1716</v>
      </c>
      <c r="K50" s="81">
        <v>41782</v>
      </c>
      <c r="L50" s="81">
        <v>42143</v>
      </c>
    </row>
    <row r="51" spans="1:12" ht="63.75" thickBot="1" x14ac:dyDescent="0.3">
      <c r="A51" s="82" t="s">
        <v>1831</v>
      </c>
      <c r="B51" s="123" t="s">
        <v>1832</v>
      </c>
      <c r="C51" s="123" t="s">
        <v>1833</v>
      </c>
      <c r="D51" s="82" t="s">
        <v>18</v>
      </c>
      <c r="E51" s="83">
        <v>100</v>
      </c>
      <c r="F51" s="123" t="s">
        <v>1700</v>
      </c>
      <c r="G51" s="123" t="s">
        <v>13</v>
      </c>
      <c r="H51" s="123" t="s">
        <v>30</v>
      </c>
      <c r="I51" s="123" t="s">
        <v>31</v>
      </c>
      <c r="J51" s="123" t="s">
        <v>32</v>
      </c>
      <c r="K51" s="84">
        <v>41778</v>
      </c>
      <c r="L51" s="84">
        <v>42004</v>
      </c>
    </row>
    <row r="52" spans="1:12" ht="53.25" thickBot="1" x14ac:dyDescent="0.3">
      <c r="A52" s="79" t="s">
        <v>1834</v>
      </c>
      <c r="B52" s="122" t="s">
        <v>1835</v>
      </c>
      <c r="C52" s="122" t="s">
        <v>1833</v>
      </c>
      <c r="D52" s="79" t="s">
        <v>18</v>
      </c>
      <c r="E52" s="80">
        <v>100</v>
      </c>
      <c r="F52" s="122" t="s">
        <v>1700</v>
      </c>
      <c r="G52" s="122" t="s">
        <v>13</v>
      </c>
      <c r="H52" s="122" t="s">
        <v>16</v>
      </c>
      <c r="I52" s="122" t="s">
        <v>1704</v>
      </c>
      <c r="J52" s="122" t="s">
        <v>17</v>
      </c>
      <c r="K52" s="81">
        <v>41778</v>
      </c>
      <c r="L52" s="81">
        <v>42004</v>
      </c>
    </row>
    <row r="53" spans="1:12" ht="63.75" thickBot="1" x14ac:dyDescent="0.3">
      <c r="A53" s="82" t="s">
        <v>1836</v>
      </c>
      <c r="B53" s="123" t="s">
        <v>1837</v>
      </c>
      <c r="C53" s="123" t="s">
        <v>1838</v>
      </c>
      <c r="D53" s="82" t="s">
        <v>18</v>
      </c>
      <c r="E53" s="83">
        <v>100</v>
      </c>
      <c r="F53" s="123" t="s">
        <v>1700</v>
      </c>
      <c r="G53" s="123" t="s">
        <v>13</v>
      </c>
      <c r="H53" s="123" t="s">
        <v>14</v>
      </c>
      <c r="I53" s="123" t="s">
        <v>15</v>
      </c>
      <c r="J53" s="123" t="s">
        <v>25</v>
      </c>
      <c r="K53" s="84">
        <v>41783</v>
      </c>
      <c r="L53" s="84">
        <v>42147</v>
      </c>
    </row>
    <row r="54" spans="1:12" ht="63.75" thickBot="1" x14ac:dyDescent="0.3">
      <c r="A54" s="79" t="s">
        <v>1839</v>
      </c>
      <c r="B54" s="122" t="s">
        <v>1840</v>
      </c>
      <c r="C54" s="122" t="s">
        <v>1841</v>
      </c>
      <c r="D54" s="79" t="s">
        <v>18</v>
      </c>
      <c r="E54" s="80">
        <v>100</v>
      </c>
      <c r="F54" s="122" t="s">
        <v>1700</v>
      </c>
      <c r="G54" s="122" t="s">
        <v>13</v>
      </c>
      <c r="H54" s="122" t="s">
        <v>14</v>
      </c>
      <c r="I54" s="122" t="s">
        <v>15</v>
      </c>
      <c r="J54" s="122" t="s">
        <v>25</v>
      </c>
      <c r="K54" s="81">
        <v>41778</v>
      </c>
      <c r="L54" s="81">
        <v>42004</v>
      </c>
    </row>
    <row r="55" spans="1:12" ht="63.75" thickBot="1" x14ac:dyDescent="0.3">
      <c r="A55" s="82" t="s">
        <v>1842</v>
      </c>
      <c r="B55" s="123" t="s">
        <v>1832</v>
      </c>
      <c r="C55" s="123" t="s">
        <v>1843</v>
      </c>
      <c r="D55" s="82" t="s">
        <v>18</v>
      </c>
      <c r="E55" s="83">
        <v>100</v>
      </c>
      <c r="F55" s="123" t="s">
        <v>1700</v>
      </c>
      <c r="G55" s="123" t="s">
        <v>13</v>
      </c>
      <c r="H55" s="123" t="s">
        <v>30</v>
      </c>
      <c r="I55" s="123" t="s">
        <v>31</v>
      </c>
      <c r="J55" s="123" t="s">
        <v>32</v>
      </c>
      <c r="K55" s="84">
        <v>41778</v>
      </c>
      <c r="L55" s="84">
        <v>42004</v>
      </c>
    </row>
    <row r="56" spans="1:12" ht="53.25" thickBot="1" x14ac:dyDescent="0.3">
      <c r="A56" s="79" t="s">
        <v>1844</v>
      </c>
      <c r="B56" s="122" t="s">
        <v>1835</v>
      </c>
      <c r="C56" s="122" t="s">
        <v>1843</v>
      </c>
      <c r="D56" s="79" t="s">
        <v>18</v>
      </c>
      <c r="E56" s="80">
        <v>100</v>
      </c>
      <c r="F56" s="122" t="s">
        <v>1700</v>
      </c>
      <c r="G56" s="122" t="s">
        <v>13</v>
      </c>
      <c r="H56" s="122" t="s">
        <v>16</v>
      </c>
      <c r="I56" s="122" t="s">
        <v>1704</v>
      </c>
      <c r="J56" s="122" t="s">
        <v>17</v>
      </c>
      <c r="K56" s="81">
        <v>41778</v>
      </c>
      <c r="L56" s="81">
        <v>42004</v>
      </c>
    </row>
    <row r="57" spans="1:12" ht="63.75" thickBot="1" x14ac:dyDescent="0.3">
      <c r="A57" s="82" t="s">
        <v>1845</v>
      </c>
      <c r="B57" s="123" t="s">
        <v>1846</v>
      </c>
      <c r="C57" s="123" t="s">
        <v>1847</v>
      </c>
      <c r="D57" s="82" t="s">
        <v>18</v>
      </c>
      <c r="E57" s="83">
        <v>100</v>
      </c>
      <c r="F57" s="123" t="s">
        <v>1700</v>
      </c>
      <c r="G57" s="123" t="s">
        <v>13</v>
      </c>
      <c r="H57" s="123" t="s">
        <v>36</v>
      </c>
      <c r="I57" s="123" t="s">
        <v>37</v>
      </c>
      <c r="J57" s="123" t="s">
        <v>38</v>
      </c>
      <c r="K57" s="84">
        <v>41791</v>
      </c>
      <c r="L57" s="84">
        <v>42004</v>
      </c>
    </row>
    <row r="58" spans="1:12" ht="63.75" thickBot="1" x14ac:dyDescent="0.3">
      <c r="A58" s="79" t="s">
        <v>1848</v>
      </c>
      <c r="B58" s="122" t="s">
        <v>1849</v>
      </c>
      <c r="C58" s="122" t="s">
        <v>1847</v>
      </c>
      <c r="D58" s="79" t="s">
        <v>18</v>
      </c>
      <c r="E58" s="80">
        <v>100</v>
      </c>
      <c r="F58" s="122" t="s">
        <v>1700</v>
      </c>
      <c r="G58" s="122" t="s">
        <v>13</v>
      </c>
      <c r="H58" s="122" t="s">
        <v>30</v>
      </c>
      <c r="I58" s="122" t="s">
        <v>31</v>
      </c>
      <c r="J58" s="122" t="s">
        <v>32</v>
      </c>
      <c r="K58" s="81">
        <v>41791</v>
      </c>
      <c r="L58" s="81">
        <v>42004</v>
      </c>
    </row>
    <row r="59" spans="1:12" ht="84.75" thickBot="1" x14ac:dyDescent="0.3">
      <c r="A59" s="82" t="s">
        <v>1850</v>
      </c>
      <c r="B59" s="123" t="s">
        <v>1851</v>
      </c>
      <c r="C59" s="123" t="s">
        <v>1852</v>
      </c>
      <c r="D59" s="82" t="s">
        <v>18</v>
      </c>
      <c r="E59" s="83">
        <v>100</v>
      </c>
      <c r="F59" s="123" t="s">
        <v>1700</v>
      </c>
      <c r="G59" s="123" t="s">
        <v>13</v>
      </c>
      <c r="H59" s="123" t="s">
        <v>48</v>
      </c>
      <c r="I59" s="123" t="s">
        <v>1853</v>
      </c>
      <c r="J59" s="123" t="s">
        <v>1854</v>
      </c>
      <c r="K59" s="84">
        <v>41815</v>
      </c>
      <c r="L59" s="84">
        <v>41882</v>
      </c>
    </row>
    <row r="60" spans="1:12" ht="63.75" thickBot="1" x14ac:dyDescent="0.3">
      <c r="A60" s="79" t="s">
        <v>1855</v>
      </c>
      <c r="B60" s="122" t="s">
        <v>1856</v>
      </c>
      <c r="C60" s="122" t="s">
        <v>1857</v>
      </c>
      <c r="D60" s="79" t="s">
        <v>12</v>
      </c>
      <c r="E60" s="80">
        <v>100</v>
      </c>
      <c r="F60" s="122" t="s">
        <v>1700</v>
      </c>
      <c r="G60" s="122" t="s">
        <v>13</v>
      </c>
      <c r="H60" s="122" t="s">
        <v>16</v>
      </c>
      <c r="I60" s="122" t="s">
        <v>1704</v>
      </c>
      <c r="J60" s="122" t="s">
        <v>17</v>
      </c>
      <c r="K60" s="81">
        <v>41781</v>
      </c>
      <c r="L60" s="81">
        <v>42004</v>
      </c>
    </row>
    <row r="61" spans="1:12" ht="95.25" thickBot="1" x14ac:dyDescent="0.3">
      <c r="A61" s="82" t="s">
        <v>1858</v>
      </c>
      <c r="B61" s="123" t="s">
        <v>1859</v>
      </c>
      <c r="C61" s="123" t="s">
        <v>1860</v>
      </c>
      <c r="D61" s="82" t="s">
        <v>18</v>
      </c>
      <c r="E61" s="83">
        <v>100</v>
      </c>
      <c r="F61" s="123" t="s">
        <v>1700</v>
      </c>
      <c r="G61" s="123" t="s">
        <v>13</v>
      </c>
      <c r="H61" s="123" t="s">
        <v>36</v>
      </c>
      <c r="I61" s="123" t="s">
        <v>37</v>
      </c>
      <c r="J61" s="123" t="s">
        <v>38</v>
      </c>
      <c r="K61" s="84">
        <v>41791</v>
      </c>
      <c r="L61" s="84">
        <v>42004</v>
      </c>
    </row>
    <row r="62" spans="1:12" ht="53.25" thickBot="1" x14ac:dyDescent="0.3">
      <c r="A62" s="79" t="s">
        <v>1861</v>
      </c>
      <c r="B62" s="122" t="s">
        <v>1862</v>
      </c>
      <c r="C62" s="122" t="s">
        <v>1863</v>
      </c>
      <c r="D62" s="79" t="s">
        <v>18</v>
      </c>
      <c r="E62" s="80">
        <v>100</v>
      </c>
      <c r="F62" s="122" t="s">
        <v>1700</v>
      </c>
      <c r="G62" s="122" t="s">
        <v>13</v>
      </c>
      <c r="H62" s="122" t="s">
        <v>49</v>
      </c>
      <c r="I62" s="122" t="s">
        <v>50</v>
      </c>
      <c r="J62" s="122" t="s">
        <v>51</v>
      </c>
      <c r="K62" s="81">
        <v>41842</v>
      </c>
      <c r="L62" s="81">
        <v>42004</v>
      </c>
    </row>
    <row r="63" spans="1:12" ht="53.25" thickBot="1" x14ac:dyDescent="0.3">
      <c r="A63" s="82" t="s">
        <v>1864</v>
      </c>
      <c r="B63" s="123" t="s">
        <v>1865</v>
      </c>
      <c r="C63" s="123" t="s">
        <v>1866</v>
      </c>
      <c r="D63" s="82" t="s">
        <v>18</v>
      </c>
      <c r="E63" s="83">
        <v>100</v>
      </c>
      <c r="F63" s="123" t="s">
        <v>1700</v>
      </c>
      <c r="G63" s="123" t="s">
        <v>13</v>
      </c>
      <c r="H63" s="123" t="s">
        <v>49</v>
      </c>
      <c r="I63" s="123" t="s">
        <v>50</v>
      </c>
      <c r="J63" s="123" t="s">
        <v>52</v>
      </c>
      <c r="K63" s="84">
        <v>41842</v>
      </c>
      <c r="L63" s="84">
        <v>42004</v>
      </c>
    </row>
    <row r="64" spans="1:12" ht="53.25" thickBot="1" x14ac:dyDescent="0.3">
      <c r="A64" s="79" t="s">
        <v>1867</v>
      </c>
      <c r="B64" s="122" t="s">
        <v>1868</v>
      </c>
      <c r="C64" s="122" t="s">
        <v>1866</v>
      </c>
      <c r="D64" s="79" t="s">
        <v>18</v>
      </c>
      <c r="E64" s="80">
        <v>100</v>
      </c>
      <c r="F64" s="122" t="s">
        <v>1700</v>
      </c>
      <c r="G64" s="122" t="s">
        <v>13</v>
      </c>
      <c r="H64" s="122" t="s">
        <v>49</v>
      </c>
      <c r="I64" s="122" t="s">
        <v>50</v>
      </c>
      <c r="J64" s="122" t="s">
        <v>52</v>
      </c>
      <c r="K64" s="81">
        <v>41842</v>
      </c>
      <c r="L64" s="81">
        <v>42004</v>
      </c>
    </row>
    <row r="65" spans="1:12" ht="105.75" thickBot="1" x14ac:dyDescent="0.3">
      <c r="A65" s="82" t="s">
        <v>1869</v>
      </c>
      <c r="B65" s="123" t="s">
        <v>1870</v>
      </c>
      <c r="C65" s="123" t="s">
        <v>1871</v>
      </c>
      <c r="D65" s="82" t="s">
        <v>18</v>
      </c>
      <c r="E65" s="83">
        <v>100</v>
      </c>
      <c r="F65" s="123" t="s">
        <v>1700</v>
      </c>
      <c r="G65" s="123" t="s">
        <v>13</v>
      </c>
      <c r="H65" s="123" t="s">
        <v>49</v>
      </c>
      <c r="I65" s="123" t="s">
        <v>50</v>
      </c>
      <c r="J65" s="123" t="s">
        <v>52</v>
      </c>
      <c r="K65" s="84">
        <v>41842</v>
      </c>
      <c r="L65" s="84">
        <v>41842</v>
      </c>
    </row>
    <row r="66" spans="1:12" ht="189.75" thickBot="1" x14ac:dyDescent="0.3">
      <c r="A66" s="79" t="s">
        <v>1872</v>
      </c>
      <c r="B66" s="122" t="s">
        <v>1873</v>
      </c>
      <c r="C66" s="122" t="s">
        <v>1768</v>
      </c>
      <c r="D66" s="79" t="s">
        <v>12</v>
      </c>
      <c r="E66" s="80">
        <v>100</v>
      </c>
      <c r="F66" s="122" t="s">
        <v>1700</v>
      </c>
      <c r="G66" s="122" t="s">
        <v>13</v>
      </c>
      <c r="H66" s="122" t="s">
        <v>23</v>
      </c>
      <c r="I66" s="122" t="s">
        <v>1715</v>
      </c>
      <c r="J66" s="122" t="s">
        <v>1716</v>
      </c>
      <c r="K66" s="81">
        <v>41906</v>
      </c>
      <c r="L66" s="81">
        <v>42271</v>
      </c>
    </row>
    <row r="67" spans="1:12" ht="63.75" thickBot="1" x14ac:dyDescent="0.3">
      <c r="A67" s="82" t="s">
        <v>1874</v>
      </c>
      <c r="B67" s="123" t="s">
        <v>1875</v>
      </c>
      <c r="C67" s="123" t="s">
        <v>1768</v>
      </c>
      <c r="D67" s="82" t="s">
        <v>12</v>
      </c>
      <c r="E67" s="83">
        <v>100</v>
      </c>
      <c r="F67" s="123" t="s">
        <v>1700</v>
      </c>
      <c r="G67" s="123" t="s">
        <v>13</v>
      </c>
      <c r="H67" s="123" t="s">
        <v>23</v>
      </c>
      <c r="I67" s="123" t="s">
        <v>1715</v>
      </c>
      <c r="J67" s="123" t="s">
        <v>1716</v>
      </c>
      <c r="K67" s="84">
        <v>41906</v>
      </c>
      <c r="L67" s="84">
        <v>42271</v>
      </c>
    </row>
    <row r="68" spans="1:12" ht="189.75" thickBot="1" x14ac:dyDescent="0.3">
      <c r="A68" s="79" t="s">
        <v>1876</v>
      </c>
      <c r="B68" s="122" t="s">
        <v>1873</v>
      </c>
      <c r="C68" s="122" t="s">
        <v>1877</v>
      </c>
      <c r="D68" s="79" t="s">
        <v>12</v>
      </c>
      <c r="E68" s="80">
        <v>100</v>
      </c>
      <c r="F68" s="122" t="s">
        <v>1700</v>
      </c>
      <c r="G68" s="122" t="s">
        <v>13</v>
      </c>
      <c r="H68" s="122" t="s">
        <v>23</v>
      </c>
      <c r="I68" s="122" t="s">
        <v>1715</v>
      </c>
      <c r="J68" s="122" t="s">
        <v>1716</v>
      </c>
      <c r="K68" s="81">
        <v>41906</v>
      </c>
      <c r="L68" s="81">
        <v>42271</v>
      </c>
    </row>
    <row r="69" spans="1:12" ht="53.25" thickBot="1" x14ac:dyDescent="0.3">
      <c r="A69" s="82" t="s">
        <v>1878</v>
      </c>
      <c r="B69" s="123" t="s">
        <v>1879</v>
      </c>
      <c r="C69" s="123" t="s">
        <v>1880</v>
      </c>
      <c r="D69" s="82" t="s">
        <v>18</v>
      </c>
      <c r="E69" s="83">
        <v>100</v>
      </c>
      <c r="F69" s="123" t="s">
        <v>1700</v>
      </c>
      <c r="G69" s="123" t="s">
        <v>13</v>
      </c>
      <c r="H69" s="123" t="s">
        <v>53</v>
      </c>
      <c r="I69" s="123" t="s">
        <v>1472</v>
      </c>
      <c r="J69" s="123" t="s">
        <v>54</v>
      </c>
      <c r="K69" s="84">
        <v>41906</v>
      </c>
      <c r="L69" s="84">
        <v>42271</v>
      </c>
    </row>
    <row r="70" spans="1:12" ht="53.25" thickBot="1" x14ac:dyDescent="0.3">
      <c r="A70" s="79" t="s">
        <v>1881</v>
      </c>
      <c r="B70" s="122" t="s">
        <v>1882</v>
      </c>
      <c r="C70" s="122" t="s">
        <v>1880</v>
      </c>
      <c r="D70" s="79" t="s">
        <v>18</v>
      </c>
      <c r="E70" s="80">
        <v>100</v>
      </c>
      <c r="F70" s="122" t="s">
        <v>1700</v>
      </c>
      <c r="G70" s="122" t="s">
        <v>13</v>
      </c>
      <c r="H70" s="122" t="s">
        <v>53</v>
      </c>
      <c r="I70" s="122" t="s">
        <v>1472</v>
      </c>
      <c r="J70" s="122" t="s">
        <v>54</v>
      </c>
      <c r="K70" s="81">
        <v>41906</v>
      </c>
      <c r="L70" s="81">
        <v>42271</v>
      </c>
    </row>
    <row r="71" spans="1:12" ht="53.25" thickBot="1" x14ac:dyDescent="0.3">
      <c r="A71" s="82" t="s">
        <v>1883</v>
      </c>
      <c r="B71" s="123" t="s">
        <v>1884</v>
      </c>
      <c r="C71" s="123" t="s">
        <v>1880</v>
      </c>
      <c r="D71" s="82" t="s">
        <v>18</v>
      </c>
      <c r="E71" s="83">
        <v>100</v>
      </c>
      <c r="F71" s="123" t="s">
        <v>1700</v>
      </c>
      <c r="G71" s="123" t="s">
        <v>13</v>
      </c>
      <c r="H71" s="123" t="s">
        <v>53</v>
      </c>
      <c r="I71" s="123" t="s">
        <v>1472</v>
      </c>
      <c r="J71" s="123" t="s">
        <v>54</v>
      </c>
      <c r="K71" s="84">
        <v>41906</v>
      </c>
      <c r="L71" s="84">
        <v>42271</v>
      </c>
    </row>
    <row r="72" spans="1:12" ht="53.25" thickBot="1" x14ac:dyDescent="0.3">
      <c r="A72" s="79" t="s">
        <v>1885</v>
      </c>
      <c r="B72" s="122" t="s">
        <v>1886</v>
      </c>
      <c r="C72" s="122" t="s">
        <v>1887</v>
      </c>
      <c r="D72" s="79" t="s">
        <v>18</v>
      </c>
      <c r="E72" s="80">
        <v>100</v>
      </c>
      <c r="F72" s="122" t="s">
        <v>1700</v>
      </c>
      <c r="G72" s="122" t="s">
        <v>13</v>
      </c>
      <c r="H72" s="122" t="s">
        <v>53</v>
      </c>
      <c r="I72" s="122" t="s">
        <v>1472</v>
      </c>
      <c r="J72" s="122" t="s">
        <v>54</v>
      </c>
      <c r="K72" s="81">
        <v>41906</v>
      </c>
      <c r="L72" s="81">
        <v>42271</v>
      </c>
    </row>
    <row r="73" spans="1:12" ht="74.25" thickBot="1" x14ac:dyDescent="0.3">
      <c r="A73" s="82" t="s">
        <v>1888</v>
      </c>
      <c r="B73" s="123" t="s">
        <v>1889</v>
      </c>
      <c r="C73" s="123" t="s">
        <v>1890</v>
      </c>
      <c r="D73" s="82" t="s">
        <v>18</v>
      </c>
      <c r="E73" s="83">
        <v>100</v>
      </c>
      <c r="F73" s="123" t="s">
        <v>1700</v>
      </c>
      <c r="G73" s="123" t="s">
        <v>13</v>
      </c>
      <c r="H73" s="123" t="s">
        <v>48</v>
      </c>
      <c r="I73" s="123" t="s">
        <v>1853</v>
      </c>
      <c r="J73" s="123" t="s">
        <v>1854</v>
      </c>
      <c r="K73" s="84">
        <v>41990</v>
      </c>
      <c r="L73" s="84">
        <v>42124</v>
      </c>
    </row>
    <row r="74" spans="1:12" ht="74.25" thickBot="1" x14ac:dyDescent="0.3">
      <c r="A74" s="79" t="s">
        <v>1891</v>
      </c>
      <c r="B74" s="122" t="s">
        <v>1892</v>
      </c>
      <c r="C74" s="122" t="s">
        <v>1890</v>
      </c>
      <c r="D74" s="79" t="s">
        <v>18</v>
      </c>
      <c r="E74" s="80">
        <v>100</v>
      </c>
      <c r="F74" s="122" t="s">
        <v>1700</v>
      </c>
      <c r="G74" s="122" t="s">
        <v>13</v>
      </c>
      <c r="H74" s="122" t="s">
        <v>48</v>
      </c>
      <c r="I74" s="122" t="s">
        <v>1853</v>
      </c>
      <c r="J74" s="122" t="s">
        <v>1854</v>
      </c>
      <c r="K74" s="81">
        <v>41990</v>
      </c>
      <c r="L74" s="81">
        <v>42124</v>
      </c>
    </row>
    <row r="75" spans="1:12" ht="63.75" thickBot="1" x14ac:dyDescent="0.3">
      <c r="A75" s="82" t="s">
        <v>1893</v>
      </c>
      <c r="B75" s="123" t="s">
        <v>1894</v>
      </c>
      <c r="C75" s="123" t="s">
        <v>1895</v>
      </c>
      <c r="D75" s="82" t="s">
        <v>18</v>
      </c>
      <c r="E75" s="83">
        <v>100</v>
      </c>
      <c r="F75" s="123" t="s">
        <v>1700</v>
      </c>
      <c r="G75" s="123" t="s">
        <v>13</v>
      </c>
      <c r="H75" s="123" t="s">
        <v>46</v>
      </c>
      <c r="I75" s="123" t="s">
        <v>1467</v>
      </c>
      <c r="J75" s="123" t="s">
        <v>47</v>
      </c>
      <c r="K75" s="84">
        <v>42164</v>
      </c>
      <c r="L75" s="84">
        <v>42247</v>
      </c>
    </row>
    <row r="76" spans="1:12" ht="63.75" thickBot="1" x14ac:dyDescent="0.3">
      <c r="A76" s="79" t="s">
        <v>1896</v>
      </c>
      <c r="B76" s="122" t="s">
        <v>1897</v>
      </c>
      <c r="C76" s="122" t="s">
        <v>1895</v>
      </c>
      <c r="D76" s="79" t="s">
        <v>18</v>
      </c>
      <c r="E76" s="80">
        <v>100</v>
      </c>
      <c r="F76" s="122" t="s">
        <v>1700</v>
      </c>
      <c r="G76" s="122" t="s">
        <v>13</v>
      </c>
      <c r="H76" s="122" t="s">
        <v>46</v>
      </c>
      <c r="I76" s="122" t="s">
        <v>1467</v>
      </c>
      <c r="J76" s="122" t="s">
        <v>47</v>
      </c>
      <c r="K76" s="81">
        <v>42164</v>
      </c>
      <c r="L76" s="81">
        <v>42247</v>
      </c>
    </row>
    <row r="77" spans="1:12" ht="63.75" thickBot="1" x14ac:dyDescent="0.3">
      <c r="A77" s="82" t="s">
        <v>1898</v>
      </c>
      <c r="B77" s="123" t="s">
        <v>1899</v>
      </c>
      <c r="C77" s="123" t="s">
        <v>1900</v>
      </c>
      <c r="D77" s="82" t="s">
        <v>18</v>
      </c>
      <c r="E77" s="83">
        <v>100</v>
      </c>
      <c r="F77" s="123" t="s">
        <v>1700</v>
      </c>
      <c r="G77" s="123" t="s">
        <v>13</v>
      </c>
      <c r="H77" s="123" t="s">
        <v>46</v>
      </c>
      <c r="I77" s="123" t="s">
        <v>1467</v>
      </c>
      <c r="J77" s="123" t="s">
        <v>47</v>
      </c>
      <c r="K77" s="84">
        <v>42189</v>
      </c>
      <c r="L77" s="84">
        <v>42220</v>
      </c>
    </row>
    <row r="78" spans="1:12" ht="63.75" thickBot="1" x14ac:dyDescent="0.3">
      <c r="A78" s="79" t="s">
        <v>1901</v>
      </c>
      <c r="B78" s="122" t="s">
        <v>1902</v>
      </c>
      <c r="C78" s="122" t="s">
        <v>1900</v>
      </c>
      <c r="D78" s="79" t="s">
        <v>18</v>
      </c>
      <c r="E78" s="80">
        <v>100</v>
      </c>
      <c r="F78" s="122" t="s">
        <v>1700</v>
      </c>
      <c r="G78" s="122" t="s">
        <v>13</v>
      </c>
      <c r="H78" s="122" t="s">
        <v>46</v>
      </c>
      <c r="I78" s="122" t="s">
        <v>1467</v>
      </c>
      <c r="J78" s="122" t="s">
        <v>47</v>
      </c>
      <c r="K78" s="81">
        <v>42190</v>
      </c>
      <c r="L78" s="81">
        <v>42369</v>
      </c>
    </row>
    <row r="79" spans="1:12" ht="53.25" thickBot="1" x14ac:dyDescent="0.3">
      <c r="A79" s="82" t="s">
        <v>1903</v>
      </c>
      <c r="B79" s="123" t="s">
        <v>1904</v>
      </c>
      <c r="C79" s="123" t="s">
        <v>1905</v>
      </c>
      <c r="D79" s="82" t="s">
        <v>18</v>
      </c>
      <c r="E79" s="83">
        <v>100</v>
      </c>
      <c r="F79" s="123" t="s">
        <v>1700</v>
      </c>
      <c r="G79" s="123" t="s">
        <v>13</v>
      </c>
      <c r="H79" s="123" t="s">
        <v>55</v>
      </c>
      <c r="I79" s="123" t="s">
        <v>1473</v>
      </c>
      <c r="J79" s="123" t="s">
        <v>13</v>
      </c>
      <c r="K79" s="84">
        <v>42200</v>
      </c>
      <c r="L79" s="84">
        <v>42307</v>
      </c>
    </row>
    <row r="80" spans="1:12" ht="137.25" thickBot="1" x14ac:dyDescent="0.3">
      <c r="A80" s="79" t="s">
        <v>1906</v>
      </c>
      <c r="B80" s="122" t="s">
        <v>1907</v>
      </c>
      <c r="C80" s="122" t="s">
        <v>1908</v>
      </c>
      <c r="D80" s="79" t="s">
        <v>18</v>
      </c>
      <c r="E80" s="80">
        <v>100</v>
      </c>
      <c r="F80" s="122" t="s">
        <v>1700</v>
      </c>
      <c r="G80" s="122" t="s">
        <v>13</v>
      </c>
      <c r="H80" s="122" t="s">
        <v>14</v>
      </c>
      <c r="I80" s="122" t="s">
        <v>15</v>
      </c>
      <c r="J80" s="122" t="s">
        <v>25</v>
      </c>
      <c r="K80" s="81">
        <v>42159</v>
      </c>
      <c r="L80" s="81">
        <v>42368</v>
      </c>
    </row>
    <row r="81" spans="1:12" ht="137.25" thickBot="1" x14ac:dyDescent="0.3">
      <c r="A81" s="82" t="s">
        <v>1909</v>
      </c>
      <c r="B81" s="123" t="s">
        <v>1907</v>
      </c>
      <c r="C81" s="123" t="s">
        <v>1910</v>
      </c>
      <c r="D81" s="82" t="s">
        <v>18</v>
      </c>
      <c r="E81" s="83">
        <v>100</v>
      </c>
      <c r="F81" s="123" t="s">
        <v>1700</v>
      </c>
      <c r="G81" s="123" t="s">
        <v>13</v>
      </c>
      <c r="H81" s="123" t="s">
        <v>14</v>
      </c>
      <c r="I81" s="123" t="s">
        <v>15</v>
      </c>
      <c r="J81" s="123" t="s">
        <v>25</v>
      </c>
      <c r="K81" s="84">
        <v>42159</v>
      </c>
      <c r="L81" s="84">
        <v>42368</v>
      </c>
    </row>
    <row r="82" spans="1:12" ht="137.25" thickBot="1" x14ac:dyDescent="0.3">
      <c r="A82" s="79" t="s">
        <v>1911</v>
      </c>
      <c r="B82" s="122" t="s">
        <v>1907</v>
      </c>
      <c r="C82" s="122" t="s">
        <v>1912</v>
      </c>
      <c r="D82" s="79" t="s">
        <v>18</v>
      </c>
      <c r="E82" s="80">
        <v>100</v>
      </c>
      <c r="F82" s="122" t="s">
        <v>1700</v>
      </c>
      <c r="G82" s="122" t="s">
        <v>13</v>
      </c>
      <c r="H82" s="122" t="s">
        <v>14</v>
      </c>
      <c r="I82" s="122" t="s">
        <v>15</v>
      </c>
      <c r="J82" s="122" t="s">
        <v>25</v>
      </c>
      <c r="K82" s="81">
        <v>42159</v>
      </c>
      <c r="L82" s="81">
        <v>42368</v>
      </c>
    </row>
    <row r="83" spans="1:12" ht="53.25" thickBot="1" x14ac:dyDescent="0.3">
      <c r="A83" s="82" t="s">
        <v>1913</v>
      </c>
      <c r="B83" s="123" t="s">
        <v>1914</v>
      </c>
      <c r="C83" s="123" t="s">
        <v>1915</v>
      </c>
      <c r="D83" s="82" t="s">
        <v>18</v>
      </c>
      <c r="E83" s="83">
        <v>100</v>
      </c>
      <c r="F83" s="123" t="s">
        <v>1700</v>
      </c>
      <c r="G83" s="123" t="s">
        <v>13</v>
      </c>
      <c r="H83" s="123" t="s">
        <v>16</v>
      </c>
      <c r="I83" s="123" t="s">
        <v>1704</v>
      </c>
      <c r="J83" s="123" t="s">
        <v>17</v>
      </c>
      <c r="K83" s="84">
        <v>42160</v>
      </c>
      <c r="L83" s="84">
        <v>42340</v>
      </c>
    </row>
    <row r="84" spans="1:12" ht="137.25" thickBot="1" x14ac:dyDescent="0.3">
      <c r="A84" s="79" t="s">
        <v>1916</v>
      </c>
      <c r="B84" s="122" t="s">
        <v>1907</v>
      </c>
      <c r="C84" s="122" t="s">
        <v>1917</v>
      </c>
      <c r="D84" s="79" t="s">
        <v>18</v>
      </c>
      <c r="E84" s="80">
        <v>100</v>
      </c>
      <c r="F84" s="122" t="s">
        <v>1700</v>
      </c>
      <c r="G84" s="122" t="s">
        <v>13</v>
      </c>
      <c r="H84" s="122" t="s">
        <v>14</v>
      </c>
      <c r="I84" s="122" t="s">
        <v>15</v>
      </c>
      <c r="J84" s="122" t="s">
        <v>25</v>
      </c>
      <c r="K84" s="81">
        <v>42159</v>
      </c>
      <c r="L84" s="81">
        <v>42368</v>
      </c>
    </row>
    <row r="85" spans="1:12" ht="53.25" thickBot="1" x14ac:dyDescent="0.3">
      <c r="A85" s="82" t="s">
        <v>1918</v>
      </c>
      <c r="B85" s="123" t="s">
        <v>1919</v>
      </c>
      <c r="C85" s="123" t="s">
        <v>1920</v>
      </c>
      <c r="D85" s="82" t="s">
        <v>12</v>
      </c>
      <c r="E85" s="83">
        <v>100</v>
      </c>
      <c r="F85" s="123" t="s">
        <v>1700</v>
      </c>
      <c r="G85" s="123" t="s">
        <v>13</v>
      </c>
      <c r="H85" s="123" t="s">
        <v>16</v>
      </c>
      <c r="I85" s="123" t="s">
        <v>1704</v>
      </c>
      <c r="J85" s="123" t="s">
        <v>17</v>
      </c>
      <c r="K85" s="84">
        <v>42160</v>
      </c>
      <c r="L85" s="84">
        <v>42369</v>
      </c>
    </row>
    <row r="86" spans="1:12" ht="53.25" thickBot="1" x14ac:dyDescent="0.3">
      <c r="A86" s="79" t="s">
        <v>1921</v>
      </c>
      <c r="B86" s="122" t="s">
        <v>1919</v>
      </c>
      <c r="C86" s="122" t="s">
        <v>1922</v>
      </c>
      <c r="D86" s="79" t="s">
        <v>12</v>
      </c>
      <c r="E86" s="80">
        <v>100</v>
      </c>
      <c r="F86" s="122" t="s">
        <v>1700</v>
      </c>
      <c r="G86" s="122" t="s">
        <v>13</v>
      </c>
      <c r="H86" s="122" t="s">
        <v>16</v>
      </c>
      <c r="I86" s="122" t="s">
        <v>1704</v>
      </c>
      <c r="J86" s="122" t="s">
        <v>17</v>
      </c>
      <c r="K86" s="81">
        <v>42160</v>
      </c>
      <c r="L86" s="81">
        <v>42369</v>
      </c>
    </row>
    <row r="87" spans="1:12" ht="53.25" thickBot="1" x14ac:dyDescent="0.3">
      <c r="A87" s="82" t="s">
        <v>1923</v>
      </c>
      <c r="B87" s="123" t="s">
        <v>1924</v>
      </c>
      <c r="C87" s="123" t="s">
        <v>1925</v>
      </c>
      <c r="D87" s="82" t="s">
        <v>18</v>
      </c>
      <c r="E87" s="83">
        <v>100</v>
      </c>
      <c r="F87" s="123" t="s">
        <v>1700</v>
      </c>
      <c r="G87" s="123" t="s">
        <v>13</v>
      </c>
      <c r="H87" s="123" t="s">
        <v>16</v>
      </c>
      <c r="I87" s="123" t="s">
        <v>1704</v>
      </c>
      <c r="J87" s="123" t="s">
        <v>17</v>
      </c>
      <c r="K87" s="84">
        <v>42160</v>
      </c>
      <c r="L87" s="84">
        <v>42231</v>
      </c>
    </row>
    <row r="88" spans="1:12" ht="63.75" thickBot="1" x14ac:dyDescent="0.3">
      <c r="A88" s="79" t="s">
        <v>1926</v>
      </c>
      <c r="B88" s="122" t="s">
        <v>1927</v>
      </c>
      <c r="C88" s="122" t="s">
        <v>1928</v>
      </c>
      <c r="D88" s="79" t="s">
        <v>18</v>
      </c>
      <c r="E88" s="80">
        <v>100</v>
      </c>
      <c r="F88" s="122" t="s">
        <v>1700</v>
      </c>
      <c r="G88" s="122" t="s">
        <v>13</v>
      </c>
      <c r="H88" s="122" t="s">
        <v>16</v>
      </c>
      <c r="I88" s="122" t="s">
        <v>1704</v>
      </c>
      <c r="J88" s="122" t="s">
        <v>17</v>
      </c>
      <c r="K88" s="81">
        <v>42160</v>
      </c>
      <c r="L88" s="81">
        <v>42369</v>
      </c>
    </row>
    <row r="89" spans="1:12" ht="53.25" thickBot="1" x14ac:dyDescent="0.3">
      <c r="A89" s="82" t="s">
        <v>1929</v>
      </c>
      <c r="B89" s="123" t="s">
        <v>1930</v>
      </c>
      <c r="C89" s="123" t="s">
        <v>1931</v>
      </c>
      <c r="D89" s="82" t="s">
        <v>18</v>
      </c>
      <c r="E89" s="83">
        <v>100</v>
      </c>
      <c r="F89" s="123" t="s">
        <v>1700</v>
      </c>
      <c r="G89" s="123" t="s">
        <v>13</v>
      </c>
      <c r="H89" s="123" t="s">
        <v>1780</v>
      </c>
      <c r="I89" s="123" t="s">
        <v>1781</v>
      </c>
      <c r="J89" s="123" t="s">
        <v>35</v>
      </c>
      <c r="K89" s="84">
        <v>42217</v>
      </c>
      <c r="L89" s="84">
        <v>42369</v>
      </c>
    </row>
    <row r="90" spans="1:12" ht="53.25" thickBot="1" x14ac:dyDescent="0.3">
      <c r="A90" s="79" t="s">
        <v>1932</v>
      </c>
      <c r="B90" s="122" t="s">
        <v>1933</v>
      </c>
      <c r="C90" s="122" t="s">
        <v>1934</v>
      </c>
      <c r="D90" s="79" t="s">
        <v>18</v>
      </c>
      <c r="E90" s="80">
        <v>100</v>
      </c>
      <c r="F90" s="122" t="s">
        <v>1700</v>
      </c>
      <c r="G90" s="122" t="s">
        <v>13</v>
      </c>
      <c r="H90" s="122" t="s">
        <v>16</v>
      </c>
      <c r="I90" s="122" t="s">
        <v>1704</v>
      </c>
      <c r="J90" s="122" t="s">
        <v>17</v>
      </c>
      <c r="K90" s="81">
        <v>42160</v>
      </c>
      <c r="L90" s="81">
        <v>42369</v>
      </c>
    </row>
    <row r="91" spans="1:12" ht="74.25" thickBot="1" x14ac:dyDescent="0.3">
      <c r="A91" s="82" t="s">
        <v>1935</v>
      </c>
      <c r="B91" s="123" t="s">
        <v>1936</v>
      </c>
      <c r="C91" s="123" t="s">
        <v>1937</v>
      </c>
      <c r="D91" s="82" t="s">
        <v>18</v>
      </c>
      <c r="E91" s="83">
        <v>100</v>
      </c>
      <c r="F91" s="123" t="s">
        <v>1700</v>
      </c>
      <c r="G91" s="123" t="s">
        <v>13</v>
      </c>
      <c r="H91" s="123" t="s">
        <v>1780</v>
      </c>
      <c r="I91" s="123" t="s">
        <v>1781</v>
      </c>
      <c r="J91" s="123" t="s">
        <v>35</v>
      </c>
      <c r="K91" s="84">
        <v>42163</v>
      </c>
      <c r="L91" s="84">
        <v>42308</v>
      </c>
    </row>
    <row r="92" spans="1:12" ht="137.25" thickBot="1" x14ac:dyDescent="0.3">
      <c r="A92" s="79" t="s">
        <v>1938</v>
      </c>
      <c r="B92" s="122" t="s">
        <v>1907</v>
      </c>
      <c r="C92" s="122" t="s">
        <v>1939</v>
      </c>
      <c r="D92" s="79" t="s">
        <v>18</v>
      </c>
      <c r="E92" s="80">
        <v>100</v>
      </c>
      <c r="F92" s="122" t="s">
        <v>1700</v>
      </c>
      <c r="G92" s="122" t="s">
        <v>13</v>
      </c>
      <c r="H92" s="122" t="s">
        <v>14</v>
      </c>
      <c r="I92" s="122" t="s">
        <v>15</v>
      </c>
      <c r="J92" s="122" t="s">
        <v>25</v>
      </c>
      <c r="K92" s="81">
        <v>42159</v>
      </c>
      <c r="L92" s="81">
        <v>42368</v>
      </c>
    </row>
    <row r="93" spans="1:12" ht="74.25" thickBot="1" x14ac:dyDescent="0.3">
      <c r="A93" s="82" t="s">
        <v>1940</v>
      </c>
      <c r="B93" s="123" t="s">
        <v>1941</v>
      </c>
      <c r="C93" s="123" t="s">
        <v>1942</v>
      </c>
      <c r="D93" s="82" t="s">
        <v>18</v>
      </c>
      <c r="E93" s="83">
        <v>100</v>
      </c>
      <c r="F93" s="123" t="s">
        <v>1700</v>
      </c>
      <c r="G93" s="123" t="s">
        <v>13</v>
      </c>
      <c r="H93" s="123" t="s">
        <v>16</v>
      </c>
      <c r="I93" s="123" t="s">
        <v>1704</v>
      </c>
      <c r="J93" s="123" t="s">
        <v>17</v>
      </c>
      <c r="K93" s="84">
        <v>42160</v>
      </c>
      <c r="L93" s="84">
        <v>42369</v>
      </c>
    </row>
    <row r="94" spans="1:12" ht="63.75" thickBot="1" x14ac:dyDescent="0.3">
      <c r="A94" s="79" t="s">
        <v>1943</v>
      </c>
      <c r="B94" s="122" t="s">
        <v>1944</v>
      </c>
      <c r="C94" s="122" t="s">
        <v>1945</v>
      </c>
      <c r="D94" s="79" t="s">
        <v>12</v>
      </c>
      <c r="E94" s="80">
        <v>100</v>
      </c>
      <c r="F94" s="122" t="s">
        <v>1700</v>
      </c>
      <c r="G94" s="122" t="s">
        <v>13</v>
      </c>
      <c r="H94" s="122" t="s">
        <v>14</v>
      </c>
      <c r="I94" s="122" t="s">
        <v>15</v>
      </c>
      <c r="J94" s="122" t="s">
        <v>25</v>
      </c>
      <c r="K94" s="81">
        <v>42139</v>
      </c>
      <c r="L94" s="81">
        <v>42369</v>
      </c>
    </row>
    <row r="95" spans="1:12" ht="105.75" thickBot="1" x14ac:dyDescent="0.3">
      <c r="A95" s="82" t="s">
        <v>1946</v>
      </c>
      <c r="B95" s="123" t="s">
        <v>1947</v>
      </c>
      <c r="C95" s="123" t="s">
        <v>1948</v>
      </c>
      <c r="D95" s="82" t="s">
        <v>18</v>
      </c>
      <c r="E95" s="83">
        <v>100</v>
      </c>
      <c r="F95" s="123" t="s">
        <v>1700</v>
      </c>
      <c r="G95" s="123" t="s">
        <v>13</v>
      </c>
      <c r="H95" s="123" t="s">
        <v>29</v>
      </c>
      <c r="I95" s="123" t="s">
        <v>1470</v>
      </c>
      <c r="J95" s="123" t="s">
        <v>1756</v>
      </c>
      <c r="K95" s="84">
        <v>42164</v>
      </c>
      <c r="L95" s="84">
        <v>42369</v>
      </c>
    </row>
    <row r="96" spans="1:12" ht="84.75" thickBot="1" x14ac:dyDescent="0.3">
      <c r="A96" s="79" t="s">
        <v>1949</v>
      </c>
      <c r="B96" s="122" t="s">
        <v>1950</v>
      </c>
      <c r="C96" s="122" t="s">
        <v>1951</v>
      </c>
      <c r="D96" s="79" t="s">
        <v>12</v>
      </c>
      <c r="E96" s="80">
        <v>100</v>
      </c>
      <c r="F96" s="122" t="s">
        <v>1700</v>
      </c>
      <c r="G96" s="122" t="s">
        <v>13</v>
      </c>
      <c r="H96" s="122" t="s">
        <v>36</v>
      </c>
      <c r="I96" s="122" t="s">
        <v>37</v>
      </c>
      <c r="J96" s="122" t="s">
        <v>38</v>
      </c>
      <c r="K96" s="81">
        <v>42156</v>
      </c>
      <c r="L96" s="81">
        <v>42278</v>
      </c>
    </row>
    <row r="97" spans="1:12" ht="137.25" thickBot="1" x14ac:dyDescent="0.3">
      <c r="A97" s="82" t="s">
        <v>1952</v>
      </c>
      <c r="B97" s="123" t="s">
        <v>1907</v>
      </c>
      <c r="C97" s="123" t="s">
        <v>1953</v>
      </c>
      <c r="D97" s="82" t="s">
        <v>18</v>
      </c>
      <c r="E97" s="83">
        <v>100</v>
      </c>
      <c r="F97" s="123" t="s">
        <v>1700</v>
      </c>
      <c r="G97" s="123" t="s">
        <v>13</v>
      </c>
      <c r="H97" s="123" t="s">
        <v>14</v>
      </c>
      <c r="I97" s="123" t="s">
        <v>15</v>
      </c>
      <c r="J97" s="123" t="s">
        <v>25</v>
      </c>
      <c r="K97" s="84">
        <v>42159</v>
      </c>
      <c r="L97" s="84">
        <v>42368</v>
      </c>
    </row>
    <row r="98" spans="1:12" ht="84.75" thickBot="1" x14ac:dyDescent="0.3">
      <c r="A98" s="79" t="s">
        <v>1954</v>
      </c>
      <c r="B98" s="122" t="s">
        <v>1955</v>
      </c>
      <c r="C98" s="122" t="s">
        <v>1956</v>
      </c>
      <c r="D98" s="79" t="s">
        <v>18</v>
      </c>
      <c r="E98" s="80">
        <v>100</v>
      </c>
      <c r="F98" s="122" t="s">
        <v>1700</v>
      </c>
      <c r="G98" s="122" t="s">
        <v>13</v>
      </c>
      <c r="H98" s="122" t="s">
        <v>56</v>
      </c>
      <c r="I98" s="122" t="s">
        <v>57</v>
      </c>
      <c r="J98" s="122" t="s">
        <v>1957</v>
      </c>
      <c r="K98" s="81">
        <v>42164</v>
      </c>
      <c r="L98" s="81">
        <v>42246</v>
      </c>
    </row>
    <row r="99" spans="1:12" ht="137.25" thickBot="1" x14ac:dyDescent="0.3">
      <c r="A99" s="82" t="s">
        <v>1958</v>
      </c>
      <c r="B99" s="123" t="s">
        <v>1907</v>
      </c>
      <c r="C99" s="123" t="s">
        <v>1959</v>
      </c>
      <c r="D99" s="82" t="s">
        <v>18</v>
      </c>
      <c r="E99" s="83">
        <v>100</v>
      </c>
      <c r="F99" s="123" t="s">
        <v>1700</v>
      </c>
      <c r="G99" s="123" t="s">
        <v>13</v>
      </c>
      <c r="H99" s="123" t="s">
        <v>14</v>
      </c>
      <c r="I99" s="123" t="s">
        <v>15</v>
      </c>
      <c r="J99" s="123" t="s">
        <v>25</v>
      </c>
      <c r="K99" s="84">
        <v>42159</v>
      </c>
      <c r="L99" s="84">
        <v>42368</v>
      </c>
    </row>
    <row r="100" spans="1:12" ht="63.75" thickBot="1" x14ac:dyDescent="0.3">
      <c r="A100" s="79" t="s">
        <v>1960</v>
      </c>
      <c r="B100" s="122" t="s">
        <v>1961</v>
      </c>
      <c r="C100" s="122" t="s">
        <v>1962</v>
      </c>
      <c r="D100" s="79" t="s">
        <v>18</v>
      </c>
      <c r="E100" s="80">
        <v>100</v>
      </c>
      <c r="F100" s="122" t="s">
        <v>1700</v>
      </c>
      <c r="G100" s="122" t="s">
        <v>13</v>
      </c>
      <c r="H100" s="122" t="s">
        <v>33</v>
      </c>
      <c r="I100" s="122" t="s">
        <v>34</v>
      </c>
      <c r="J100" s="122" t="s">
        <v>1774</v>
      </c>
      <c r="K100" s="81">
        <v>42163</v>
      </c>
      <c r="L100" s="81">
        <v>42529</v>
      </c>
    </row>
    <row r="101" spans="1:12" ht="137.25" thickBot="1" x14ac:dyDescent="0.3">
      <c r="A101" s="82" t="s">
        <v>1963</v>
      </c>
      <c r="B101" s="123" t="s">
        <v>1964</v>
      </c>
      <c r="C101" s="123" t="s">
        <v>1965</v>
      </c>
      <c r="D101" s="82" t="s">
        <v>18</v>
      </c>
      <c r="E101" s="83">
        <v>100</v>
      </c>
      <c r="F101" s="123" t="s">
        <v>1700</v>
      </c>
      <c r="G101" s="123" t="s">
        <v>13</v>
      </c>
      <c r="H101" s="123" t="s">
        <v>58</v>
      </c>
      <c r="I101" s="123" t="s">
        <v>1966</v>
      </c>
      <c r="J101" s="123" t="s">
        <v>1967</v>
      </c>
      <c r="K101" s="84">
        <v>42109</v>
      </c>
      <c r="L101" s="84">
        <v>42109</v>
      </c>
    </row>
    <row r="102" spans="1:12" ht="63.75" thickBot="1" x14ac:dyDescent="0.3">
      <c r="A102" s="79" t="s">
        <v>1968</v>
      </c>
      <c r="B102" s="122" t="s">
        <v>1969</v>
      </c>
      <c r="C102" s="122" t="s">
        <v>1965</v>
      </c>
      <c r="D102" s="79" t="s">
        <v>18</v>
      </c>
      <c r="E102" s="80">
        <v>100</v>
      </c>
      <c r="F102" s="122" t="s">
        <v>1700</v>
      </c>
      <c r="G102" s="122" t="s">
        <v>13</v>
      </c>
      <c r="H102" s="122" t="s">
        <v>58</v>
      </c>
      <c r="I102" s="122" t="s">
        <v>1966</v>
      </c>
      <c r="J102" s="122" t="s">
        <v>1967</v>
      </c>
      <c r="K102" s="81">
        <v>42186</v>
      </c>
      <c r="L102" s="81">
        <v>42369</v>
      </c>
    </row>
    <row r="103" spans="1:12" ht="63.75" thickBot="1" x14ac:dyDescent="0.3">
      <c r="A103" s="82" t="s">
        <v>1970</v>
      </c>
      <c r="B103" s="123" t="s">
        <v>1971</v>
      </c>
      <c r="C103" s="123" t="s">
        <v>1972</v>
      </c>
      <c r="D103" s="82" t="s">
        <v>18</v>
      </c>
      <c r="E103" s="83">
        <v>100</v>
      </c>
      <c r="F103" s="123" t="s">
        <v>1700</v>
      </c>
      <c r="G103" s="123" t="s">
        <v>13</v>
      </c>
      <c r="H103" s="123" t="s">
        <v>14</v>
      </c>
      <c r="I103" s="123" t="s">
        <v>15</v>
      </c>
      <c r="J103" s="123" t="s">
        <v>25</v>
      </c>
      <c r="K103" s="84">
        <v>42163</v>
      </c>
      <c r="L103" s="84">
        <v>42369</v>
      </c>
    </row>
    <row r="104" spans="1:12" ht="63.75" thickBot="1" x14ac:dyDescent="0.3">
      <c r="A104" s="79" t="s">
        <v>1973</v>
      </c>
      <c r="B104" s="122" t="s">
        <v>1974</v>
      </c>
      <c r="C104" s="122" t="s">
        <v>1975</v>
      </c>
      <c r="D104" s="79" t="s">
        <v>18</v>
      </c>
      <c r="E104" s="80">
        <v>100</v>
      </c>
      <c r="F104" s="122" t="s">
        <v>1700</v>
      </c>
      <c r="G104" s="122" t="s">
        <v>13</v>
      </c>
      <c r="H104" s="122" t="s">
        <v>30</v>
      </c>
      <c r="I104" s="122" t="s">
        <v>31</v>
      </c>
      <c r="J104" s="122" t="s">
        <v>32</v>
      </c>
      <c r="K104" s="81">
        <v>42163</v>
      </c>
      <c r="L104" s="81">
        <v>42529</v>
      </c>
    </row>
    <row r="105" spans="1:12" ht="63.75" thickBot="1" x14ac:dyDescent="0.3">
      <c r="A105" s="82" t="s">
        <v>1976</v>
      </c>
      <c r="B105" s="123" t="s">
        <v>1977</v>
      </c>
      <c r="C105" s="123" t="s">
        <v>1978</v>
      </c>
      <c r="D105" s="82" t="s">
        <v>18</v>
      </c>
      <c r="E105" s="83">
        <v>100</v>
      </c>
      <c r="F105" s="123" t="s">
        <v>1700</v>
      </c>
      <c r="G105" s="123" t="s">
        <v>13</v>
      </c>
      <c r="H105" s="123" t="s">
        <v>14</v>
      </c>
      <c r="I105" s="123" t="s">
        <v>15</v>
      </c>
      <c r="J105" s="123" t="s">
        <v>59</v>
      </c>
      <c r="K105" s="84">
        <v>42163</v>
      </c>
      <c r="L105" s="84">
        <v>42529</v>
      </c>
    </row>
    <row r="106" spans="1:12" ht="53.25" thickBot="1" x14ac:dyDescent="0.3">
      <c r="A106" s="79" t="s">
        <v>1979</v>
      </c>
      <c r="B106" s="122" t="s">
        <v>1980</v>
      </c>
      <c r="C106" s="122" t="s">
        <v>1981</v>
      </c>
      <c r="D106" s="79" t="s">
        <v>18</v>
      </c>
      <c r="E106" s="80">
        <v>100</v>
      </c>
      <c r="F106" s="122" t="s">
        <v>1700</v>
      </c>
      <c r="G106" s="122" t="s">
        <v>13</v>
      </c>
      <c r="H106" s="122" t="s">
        <v>42</v>
      </c>
      <c r="I106" s="122" t="s">
        <v>43</v>
      </c>
      <c r="J106" s="122" t="s">
        <v>44</v>
      </c>
      <c r="K106" s="81">
        <v>42186</v>
      </c>
      <c r="L106" s="81">
        <v>42400</v>
      </c>
    </row>
    <row r="107" spans="1:12" ht="63.75" thickBot="1" x14ac:dyDescent="0.3">
      <c r="A107" s="82" t="s">
        <v>1982</v>
      </c>
      <c r="B107" s="123" t="s">
        <v>1983</v>
      </c>
      <c r="C107" s="123" t="s">
        <v>1984</v>
      </c>
      <c r="D107" s="82" t="s">
        <v>18</v>
      </c>
      <c r="E107" s="83">
        <v>100</v>
      </c>
      <c r="F107" s="123" t="s">
        <v>1700</v>
      </c>
      <c r="G107" s="123" t="s">
        <v>13</v>
      </c>
      <c r="H107" s="123" t="s">
        <v>60</v>
      </c>
      <c r="I107" s="123" t="s">
        <v>61</v>
      </c>
      <c r="J107" s="123" t="s">
        <v>1985</v>
      </c>
      <c r="K107" s="84">
        <v>41852</v>
      </c>
      <c r="L107" s="84">
        <v>41882</v>
      </c>
    </row>
    <row r="108" spans="1:12" ht="53.25" thickBot="1" x14ac:dyDescent="0.3">
      <c r="A108" s="79" t="s">
        <v>1986</v>
      </c>
      <c r="B108" s="122" t="s">
        <v>1987</v>
      </c>
      <c r="C108" s="122" t="s">
        <v>1984</v>
      </c>
      <c r="D108" s="79" t="s">
        <v>18</v>
      </c>
      <c r="E108" s="80">
        <v>100</v>
      </c>
      <c r="F108" s="122" t="s">
        <v>1700</v>
      </c>
      <c r="G108" s="122" t="s">
        <v>13</v>
      </c>
      <c r="H108" s="122" t="s">
        <v>60</v>
      </c>
      <c r="I108" s="122" t="s">
        <v>61</v>
      </c>
      <c r="J108" s="122" t="s">
        <v>1985</v>
      </c>
      <c r="K108" s="81">
        <v>41852</v>
      </c>
      <c r="L108" s="81">
        <v>41882</v>
      </c>
    </row>
    <row r="109" spans="1:12" ht="63.75" thickBot="1" x14ac:dyDescent="0.3">
      <c r="A109" s="82" t="s">
        <v>1988</v>
      </c>
      <c r="B109" s="123" t="s">
        <v>1983</v>
      </c>
      <c r="C109" s="123" t="s">
        <v>1989</v>
      </c>
      <c r="D109" s="82" t="s">
        <v>18</v>
      </c>
      <c r="E109" s="83">
        <v>100</v>
      </c>
      <c r="F109" s="123" t="s">
        <v>1700</v>
      </c>
      <c r="G109" s="123" t="s">
        <v>13</v>
      </c>
      <c r="H109" s="123" t="s">
        <v>60</v>
      </c>
      <c r="I109" s="123" t="s">
        <v>61</v>
      </c>
      <c r="J109" s="123" t="s">
        <v>1985</v>
      </c>
      <c r="K109" s="84">
        <v>41852</v>
      </c>
      <c r="L109" s="84">
        <v>41882</v>
      </c>
    </row>
    <row r="110" spans="1:12" ht="53.25" thickBot="1" x14ac:dyDescent="0.3">
      <c r="A110" s="79" t="s">
        <v>1990</v>
      </c>
      <c r="B110" s="122" t="s">
        <v>1987</v>
      </c>
      <c r="C110" s="122" t="s">
        <v>1989</v>
      </c>
      <c r="D110" s="79" t="s">
        <v>18</v>
      </c>
      <c r="E110" s="80">
        <v>100</v>
      </c>
      <c r="F110" s="122" t="s">
        <v>1700</v>
      </c>
      <c r="G110" s="122" t="s">
        <v>13</v>
      </c>
      <c r="H110" s="122" t="s">
        <v>60</v>
      </c>
      <c r="I110" s="122" t="s">
        <v>61</v>
      </c>
      <c r="J110" s="122" t="s">
        <v>1985</v>
      </c>
      <c r="K110" s="81">
        <v>41852</v>
      </c>
      <c r="L110" s="81">
        <v>41882</v>
      </c>
    </row>
    <row r="111" spans="1:12" ht="63.75" thickBot="1" x14ac:dyDescent="0.3">
      <c r="A111" s="82" t="s">
        <v>1991</v>
      </c>
      <c r="B111" s="123" t="s">
        <v>1983</v>
      </c>
      <c r="C111" s="123" t="s">
        <v>1992</v>
      </c>
      <c r="D111" s="82" t="s">
        <v>18</v>
      </c>
      <c r="E111" s="83">
        <v>100</v>
      </c>
      <c r="F111" s="123" t="s">
        <v>1700</v>
      </c>
      <c r="G111" s="123" t="s">
        <v>13</v>
      </c>
      <c r="H111" s="123" t="s">
        <v>60</v>
      </c>
      <c r="I111" s="123" t="s">
        <v>61</v>
      </c>
      <c r="J111" s="123" t="s">
        <v>1985</v>
      </c>
      <c r="K111" s="84">
        <v>41852</v>
      </c>
      <c r="L111" s="84">
        <v>41882</v>
      </c>
    </row>
    <row r="112" spans="1:12" ht="53.25" thickBot="1" x14ac:dyDescent="0.3">
      <c r="A112" s="79" t="s">
        <v>1993</v>
      </c>
      <c r="B112" s="122" t="s">
        <v>1987</v>
      </c>
      <c r="C112" s="122" t="s">
        <v>1992</v>
      </c>
      <c r="D112" s="79" t="s">
        <v>18</v>
      </c>
      <c r="E112" s="80">
        <v>100</v>
      </c>
      <c r="F112" s="122" t="s">
        <v>1700</v>
      </c>
      <c r="G112" s="122" t="s">
        <v>13</v>
      </c>
      <c r="H112" s="122" t="s">
        <v>60</v>
      </c>
      <c r="I112" s="122" t="s">
        <v>61</v>
      </c>
      <c r="J112" s="122" t="s">
        <v>1985</v>
      </c>
      <c r="K112" s="81">
        <v>41852</v>
      </c>
      <c r="L112" s="81">
        <v>41882</v>
      </c>
    </row>
    <row r="113" spans="1:12" ht="105.75" thickBot="1" x14ac:dyDescent="0.3">
      <c r="A113" s="82" t="s">
        <v>1994</v>
      </c>
      <c r="B113" s="123" t="s">
        <v>1995</v>
      </c>
      <c r="C113" s="123" t="s">
        <v>1996</v>
      </c>
      <c r="D113" s="82" t="s">
        <v>18</v>
      </c>
      <c r="E113" s="83">
        <v>100</v>
      </c>
      <c r="F113" s="123" t="s">
        <v>1700</v>
      </c>
      <c r="G113" s="123" t="s">
        <v>13</v>
      </c>
      <c r="H113" s="123" t="s">
        <v>29</v>
      </c>
      <c r="I113" s="123" t="s">
        <v>1470</v>
      </c>
      <c r="J113" s="123" t="s">
        <v>1756</v>
      </c>
      <c r="K113" s="84">
        <v>42164</v>
      </c>
      <c r="L113" s="84">
        <v>42369</v>
      </c>
    </row>
    <row r="114" spans="1:12" ht="63.75" thickBot="1" x14ac:dyDescent="0.3">
      <c r="A114" s="79" t="s">
        <v>1997</v>
      </c>
      <c r="B114" s="122" t="s">
        <v>1998</v>
      </c>
      <c r="C114" s="122" t="s">
        <v>1999</v>
      </c>
      <c r="D114" s="79" t="s">
        <v>12</v>
      </c>
      <c r="E114" s="80">
        <v>100</v>
      </c>
      <c r="F114" s="122" t="s">
        <v>1700</v>
      </c>
      <c r="G114" s="122" t="s">
        <v>13</v>
      </c>
      <c r="H114" s="122" t="s">
        <v>30</v>
      </c>
      <c r="I114" s="122" t="s">
        <v>31</v>
      </c>
      <c r="J114" s="122" t="s">
        <v>32</v>
      </c>
      <c r="K114" s="81">
        <v>42164</v>
      </c>
      <c r="L114" s="81">
        <v>42369</v>
      </c>
    </row>
    <row r="115" spans="1:12" ht="53.25" thickBot="1" x14ac:dyDescent="0.3">
      <c r="A115" s="82" t="s">
        <v>2000</v>
      </c>
      <c r="B115" s="123" t="s">
        <v>2001</v>
      </c>
      <c r="C115" s="123" t="s">
        <v>2002</v>
      </c>
      <c r="D115" s="82" t="s">
        <v>18</v>
      </c>
      <c r="E115" s="83">
        <v>100</v>
      </c>
      <c r="F115" s="123" t="s">
        <v>1700</v>
      </c>
      <c r="G115" s="123" t="s">
        <v>13</v>
      </c>
      <c r="H115" s="123" t="s">
        <v>21</v>
      </c>
      <c r="I115" s="123" t="s">
        <v>1475</v>
      </c>
      <c r="J115" s="123" t="s">
        <v>22</v>
      </c>
      <c r="K115" s="84">
        <v>41075</v>
      </c>
      <c r="L115" s="84">
        <v>41547</v>
      </c>
    </row>
    <row r="116" spans="1:12" ht="53.25" thickBot="1" x14ac:dyDescent="0.3">
      <c r="A116" s="79" t="s">
        <v>2003</v>
      </c>
      <c r="B116" s="122" t="s">
        <v>2004</v>
      </c>
      <c r="C116" s="122" t="s">
        <v>2005</v>
      </c>
      <c r="D116" s="79" t="s">
        <v>18</v>
      </c>
      <c r="E116" s="80">
        <v>100</v>
      </c>
      <c r="F116" s="122" t="s">
        <v>1700</v>
      </c>
      <c r="G116" s="122" t="s">
        <v>13</v>
      </c>
      <c r="H116" s="122" t="s">
        <v>36</v>
      </c>
      <c r="I116" s="122" t="s">
        <v>37</v>
      </c>
      <c r="J116" s="122" t="s">
        <v>38</v>
      </c>
      <c r="K116" s="81">
        <v>42278</v>
      </c>
      <c r="L116" s="81">
        <v>42369</v>
      </c>
    </row>
    <row r="117" spans="1:12" ht="53.25" thickBot="1" x14ac:dyDescent="0.3">
      <c r="A117" s="82" t="s">
        <v>2006</v>
      </c>
      <c r="B117" s="123" t="s">
        <v>2007</v>
      </c>
      <c r="C117" s="123" t="s">
        <v>2005</v>
      </c>
      <c r="D117" s="82" t="s">
        <v>18</v>
      </c>
      <c r="E117" s="83">
        <v>100</v>
      </c>
      <c r="F117" s="123" t="s">
        <v>1700</v>
      </c>
      <c r="G117" s="123" t="s">
        <v>13</v>
      </c>
      <c r="H117" s="123" t="s">
        <v>36</v>
      </c>
      <c r="I117" s="123" t="s">
        <v>37</v>
      </c>
      <c r="J117" s="123" t="s">
        <v>38</v>
      </c>
      <c r="K117" s="84">
        <v>42278</v>
      </c>
      <c r="L117" s="84">
        <v>42369</v>
      </c>
    </row>
    <row r="118" spans="1:12" ht="63.75" thickBot="1" x14ac:dyDescent="0.3">
      <c r="A118" s="79" t="s">
        <v>2008</v>
      </c>
      <c r="B118" s="122" t="s">
        <v>2009</v>
      </c>
      <c r="C118" s="122" t="s">
        <v>2010</v>
      </c>
      <c r="D118" s="79" t="s">
        <v>18</v>
      </c>
      <c r="E118" s="80">
        <v>100</v>
      </c>
      <c r="F118" s="122" t="s">
        <v>1700</v>
      </c>
      <c r="G118" s="122" t="s">
        <v>13</v>
      </c>
      <c r="H118" s="122" t="s">
        <v>14</v>
      </c>
      <c r="I118" s="122" t="s">
        <v>15</v>
      </c>
      <c r="J118" s="122" t="s">
        <v>59</v>
      </c>
      <c r="K118" s="81">
        <v>42278</v>
      </c>
      <c r="L118" s="81">
        <v>42612</v>
      </c>
    </row>
    <row r="119" spans="1:12" ht="74.25" thickBot="1" x14ac:dyDescent="0.3">
      <c r="A119" s="82" t="s">
        <v>2011</v>
      </c>
      <c r="B119" s="123" t="s">
        <v>2012</v>
      </c>
      <c r="C119" s="123" t="s">
        <v>2013</v>
      </c>
      <c r="D119" s="82" t="s">
        <v>12</v>
      </c>
      <c r="E119" s="83">
        <v>100</v>
      </c>
      <c r="F119" s="123" t="s">
        <v>1700</v>
      </c>
      <c r="G119" s="123" t="s">
        <v>13</v>
      </c>
      <c r="H119" s="123" t="s">
        <v>14</v>
      </c>
      <c r="I119" s="123" t="s">
        <v>15</v>
      </c>
      <c r="J119" s="123" t="s">
        <v>25</v>
      </c>
      <c r="K119" s="84">
        <v>42278</v>
      </c>
      <c r="L119" s="84">
        <v>42460</v>
      </c>
    </row>
    <row r="120" spans="1:12" ht="63.75" thickBot="1" x14ac:dyDescent="0.3">
      <c r="A120" s="79" t="s">
        <v>2014</v>
      </c>
      <c r="B120" s="122" t="s">
        <v>2015</v>
      </c>
      <c r="C120" s="122" t="s">
        <v>2016</v>
      </c>
      <c r="D120" s="79" t="s">
        <v>18</v>
      </c>
      <c r="E120" s="80">
        <v>100</v>
      </c>
      <c r="F120" s="122" t="s">
        <v>1700</v>
      </c>
      <c r="G120" s="122" t="s">
        <v>13</v>
      </c>
      <c r="H120" s="122" t="s">
        <v>14</v>
      </c>
      <c r="I120" s="122" t="s">
        <v>15</v>
      </c>
      <c r="J120" s="122" t="s">
        <v>59</v>
      </c>
      <c r="K120" s="81">
        <v>42278</v>
      </c>
      <c r="L120" s="81">
        <v>42551</v>
      </c>
    </row>
    <row r="121" spans="1:12" ht="63.75" thickBot="1" x14ac:dyDescent="0.3">
      <c r="A121" s="82" t="s">
        <v>2017</v>
      </c>
      <c r="B121" s="123" t="s">
        <v>2018</v>
      </c>
      <c r="C121" s="123" t="s">
        <v>2019</v>
      </c>
      <c r="D121" s="82" t="s">
        <v>18</v>
      </c>
      <c r="E121" s="83">
        <v>100</v>
      </c>
      <c r="F121" s="123" t="s">
        <v>1700</v>
      </c>
      <c r="G121" s="123" t="s">
        <v>13</v>
      </c>
      <c r="H121" s="123" t="s">
        <v>30</v>
      </c>
      <c r="I121" s="123" t="s">
        <v>31</v>
      </c>
      <c r="J121" s="123" t="s">
        <v>32</v>
      </c>
      <c r="K121" s="84">
        <v>42278</v>
      </c>
      <c r="L121" s="84">
        <v>42338</v>
      </c>
    </row>
    <row r="122" spans="1:12" ht="189.75" thickBot="1" x14ac:dyDescent="0.3">
      <c r="A122" s="79" t="s">
        <v>2020</v>
      </c>
      <c r="B122" s="122" t="s">
        <v>2021</v>
      </c>
      <c r="C122" s="122" t="s">
        <v>2022</v>
      </c>
      <c r="D122" s="79" t="s">
        <v>18</v>
      </c>
      <c r="E122" s="80">
        <v>100</v>
      </c>
      <c r="F122" s="122" t="s">
        <v>1700</v>
      </c>
      <c r="G122" s="122" t="s">
        <v>13</v>
      </c>
      <c r="H122" s="122" t="s">
        <v>14</v>
      </c>
      <c r="I122" s="122" t="s">
        <v>15</v>
      </c>
      <c r="J122" s="122" t="s">
        <v>59</v>
      </c>
      <c r="K122" s="81">
        <v>42278</v>
      </c>
      <c r="L122" s="81">
        <v>42643</v>
      </c>
    </row>
    <row r="123" spans="1:12" ht="53.25" thickBot="1" x14ac:dyDescent="0.3">
      <c r="A123" s="82" t="s">
        <v>2023</v>
      </c>
      <c r="B123" s="123" t="s">
        <v>2024</v>
      </c>
      <c r="C123" s="123" t="s">
        <v>2025</v>
      </c>
      <c r="D123" s="82" t="s">
        <v>18</v>
      </c>
      <c r="E123" s="83">
        <v>100</v>
      </c>
      <c r="F123" s="123" t="s">
        <v>1700</v>
      </c>
      <c r="G123" s="123" t="s">
        <v>13</v>
      </c>
      <c r="H123" s="123" t="s">
        <v>45</v>
      </c>
      <c r="I123" s="123" t="s">
        <v>1825</v>
      </c>
      <c r="J123" s="123" t="s">
        <v>1826</v>
      </c>
      <c r="K123" s="84">
        <v>42278</v>
      </c>
      <c r="L123" s="84">
        <v>42643</v>
      </c>
    </row>
    <row r="124" spans="1:12" ht="95.25" thickBot="1" x14ac:dyDescent="0.3">
      <c r="A124" s="79" t="s">
        <v>2026</v>
      </c>
      <c r="B124" s="122" t="s">
        <v>2027</v>
      </c>
      <c r="C124" s="122" t="s">
        <v>2028</v>
      </c>
      <c r="D124" s="79" t="s">
        <v>18</v>
      </c>
      <c r="E124" s="80">
        <v>100</v>
      </c>
      <c r="F124" s="122" t="s">
        <v>1700</v>
      </c>
      <c r="G124" s="122" t="s">
        <v>13</v>
      </c>
      <c r="H124" s="122" t="s">
        <v>36</v>
      </c>
      <c r="I124" s="122" t="s">
        <v>37</v>
      </c>
      <c r="J124" s="122" t="s">
        <v>38</v>
      </c>
      <c r="K124" s="81">
        <v>42278</v>
      </c>
      <c r="L124" s="81">
        <v>42643</v>
      </c>
    </row>
    <row r="125" spans="1:12" ht="74.25" thickBot="1" x14ac:dyDescent="0.3">
      <c r="A125" s="82" t="s">
        <v>2029</v>
      </c>
      <c r="B125" s="123" t="s">
        <v>2030</v>
      </c>
      <c r="C125" s="123" t="s">
        <v>2031</v>
      </c>
      <c r="D125" s="82" t="s">
        <v>18</v>
      </c>
      <c r="E125" s="83">
        <v>100</v>
      </c>
      <c r="F125" s="123" t="s">
        <v>1700</v>
      </c>
      <c r="G125" s="123" t="s">
        <v>13</v>
      </c>
      <c r="H125" s="123" t="s">
        <v>36</v>
      </c>
      <c r="I125" s="123" t="s">
        <v>37</v>
      </c>
      <c r="J125" s="123" t="s">
        <v>38</v>
      </c>
      <c r="K125" s="84">
        <v>42278</v>
      </c>
      <c r="L125" s="84">
        <v>42643</v>
      </c>
    </row>
    <row r="126" spans="1:12" ht="95.25" thickBot="1" x14ac:dyDescent="0.3">
      <c r="A126" s="79" t="s">
        <v>2032</v>
      </c>
      <c r="B126" s="122" t="s">
        <v>2033</v>
      </c>
      <c r="C126" s="122" t="s">
        <v>2034</v>
      </c>
      <c r="D126" s="79" t="s">
        <v>18</v>
      </c>
      <c r="E126" s="80">
        <v>100</v>
      </c>
      <c r="F126" s="122" t="s">
        <v>1700</v>
      </c>
      <c r="G126" s="122" t="s">
        <v>13</v>
      </c>
      <c r="H126" s="122" t="s">
        <v>36</v>
      </c>
      <c r="I126" s="122" t="s">
        <v>37</v>
      </c>
      <c r="J126" s="122" t="s">
        <v>38</v>
      </c>
      <c r="K126" s="81">
        <v>42278</v>
      </c>
      <c r="L126" s="81">
        <v>42643</v>
      </c>
    </row>
    <row r="127" spans="1:12" ht="63.75" thickBot="1" x14ac:dyDescent="0.3">
      <c r="A127" s="82" t="s">
        <v>2035</v>
      </c>
      <c r="B127" s="123" t="s">
        <v>2036</v>
      </c>
      <c r="C127" s="123" t="s">
        <v>2037</v>
      </c>
      <c r="D127" s="82" t="s">
        <v>18</v>
      </c>
      <c r="E127" s="83">
        <v>100</v>
      </c>
      <c r="F127" s="123" t="s">
        <v>1700</v>
      </c>
      <c r="G127" s="123" t="s">
        <v>13</v>
      </c>
      <c r="H127" s="123" t="s">
        <v>14</v>
      </c>
      <c r="I127" s="123" t="s">
        <v>15</v>
      </c>
      <c r="J127" s="123" t="s">
        <v>25</v>
      </c>
      <c r="K127" s="84">
        <v>42292</v>
      </c>
      <c r="L127" s="84">
        <v>42369</v>
      </c>
    </row>
    <row r="128" spans="1:12" ht="53.25" thickBot="1" x14ac:dyDescent="0.3">
      <c r="A128" s="79" t="s">
        <v>2038</v>
      </c>
      <c r="B128" s="122" t="s">
        <v>2039</v>
      </c>
      <c r="C128" s="122" t="s">
        <v>2040</v>
      </c>
      <c r="D128" s="79" t="s">
        <v>18</v>
      </c>
      <c r="E128" s="80">
        <v>100</v>
      </c>
      <c r="F128" s="122" t="s">
        <v>1700</v>
      </c>
      <c r="G128" s="122" t="s">
        <v>13</v>
      </c>
      <c r="H128" s="122" t="s">
        <v>62</v>
      </c>
      <c r="I128" s="122" t="s">
        <v>1466</v>
      </c>
      <c r="J128" s="122" t="s">
        <v>2041</v>
      </c>
      <c r="K128" s="81">
        <v>42278</v>
      </c>
      <c r="L128" s="81">
        <v>42338</v>
      </c>
    </row>
    <row r="129" spans="1:12" ht="53.25" thickBot="1" x14ac:dyDescent="0.3">
      <c r="A129" s="82" t="s">
        <v>2042</v>
      </c>
      <c r="B129" s="123" t="s">
        <v>2043</v>
      </c>
      <c r="C129" s="123" t="s">
        <v>2040</v>
      </c>
      <c r="D129" s="82" t="s">
        <v>18</v>
      </c>
      <c r="E129" s="83">
        <v>100</v>
      </c>
      <c r="F129" s="123" t="s">
        <v>1700</v>
      </c>
      <c r="G129" s="123" t="s">
        <v>13</v>
      </c>
      <c r="H129" s="123" t="s">
        <v>62</v>
      </c>
      <c r="I129" s="123" t="s">
        <v>1466</v>
      </c>
      <c r="J129" s="123" t="s">
        <v>2041</v>
      </c>
      <c r="K129" s="84">
        <v>42278</v>
      </c>
      <c r="L129" s="84">
        <v>42369</v>
      </c>
    </row>
    <row r="130" spans="1:12" ht="74.25" thickBot="1" x14ac:dyDescent="0.3">
      <c r="A130" s="79" t="s">
        <v>2044</v>
      </c>
      <c r="B130" s="122" t="s">
        <v>2045</v>
      </c>
      <c r="C130" s="122" t="s">
        <v>2046</v>
      </c>
      <c r="D130" s="79" t="s">
        <v>18</v>
      </c>
      <c r="E130" s="80">
        <v>100</v>
      </c>
      <c r="F130" s="122" t="s">
        <v>1700</v>
      </c>
      <c r="G130" s="122" t="s">
        <v>13</v>
      </c>
      <c r="H130" s="122" t="s">
        <v>58</v>
      </c>
      <c r="I130" s="122" t="s">
        <v>1966</v>
      </c>
      <c r="J130" s="122" t="s">
        <v>1967</v>
      </c>
      <c r="K130" s="81">
        <v>42014</v>
      </c>
      <c r="L130" s="81">
        <v>42338</v>
      </c>
    </row>
    <row r="131" spans="1:12" ht="53.25" thickBot="1" x14ac:dyDescent="0.3">
      <c r="A131" s="82" t="s">
        <v>2047</v>
      </c>
      <c r="B131" s="123" t="s">
        <v>2048</v>
      </c>
      <c r="C131" s="123" t="s">
        <v>2046</v>
      </c>
      <c r="D131" s="82" t="s">
        <v>18</v>
      </c>
      <c r="E131" s="83">
        <v>100</v>
      </c>
      <c r="F131" s="123" t="s">
        <v>1700</v>
      </c>
      <c r="G131" s="123" t="s">
        <v>13</v>
      </c>
      <c r="H131" s="123" t="s">
        <v>23</v>
      </c>
      <c r="I131" s="123" t="s">
        <v>1715</v>
      </c>
      <c r="J131" s="123" t="s">
        <v>1716</v>
      </c>
      <c r="K131" s="84">
        <v>42014</v>
      </c>
      <c r="L131" s="84">
        <v>42368</v>
      </c>
    </row>
    <row r="132" spans="1:12" ht="53.25" thickBot="1" x14ac:dyDescent="0.3">
      <c r="A132" s="79" t="s">
        <v>2049</v>
      </c>
      <c r="B132" s="122" t="s">
        <v>2050</v>
      </c>
      <c r="C132" s="122" t="s">
        <v>2051</v>
      </c>
      <c r="D132" s="79" t="s">
        <v>18</v>
      </c>
      <c r="E132" s="80">
        <v>100</v>
      </c>
      <c r="F132" s="122" t="s">
        <v>1700</v>
      </c>
      <c r="G132" s="122" t="s">
        <v>13</v>
      </c>
      <c r="H132" s="122" t="s">
        <v>23</v>
      </c>
      <c r="I132" s="122" t="s">
        <v>1715</v>
      </c>
      <c r="J132" s="122" t="s">
        <v>1716</v>
      </c>
      <c r="K132" s="81">
        <v>42278</v>
      </c>
      <c r="L132" s="81">
        <v>42338</v>
      </c>
    </row>
    <row r="133" spans="1:12" ht="53.25" thickBot="1" x14ac:dyDescent="0.3">
      <c r="A133" s="82" t="s">
        <v>2052</v>
      </c>
      <c r="B133" s="123" t="s">
        <v>2053</v>
      </c>
      <c r="C133" s="123" t="s">
        <v>2054</v>
      </c>
      <c r="D133" s="82" t="s">
        <v>18</v>
      </c>
      <c r="E133" s="83">
        <v>100</v>
      </c>
      <c r="F133" s="123" t="s">
        <v>1700</v>
      </c>
      <c r="G133" s="123" t="s">
        <v>13</v>
      </c>
      <c r="H133" s="123" t="s">
        <v>36</v>
      </c>
      <c r="I133" s="123" t="s">
        <v>37</v>
      </c>
      <c r="J133" s="123" t="s">
        <v>38</v>
      </c>
      <c r="K133" s="84">
        <v>42416</v>
      </c>
      <c r="L133" s="84">
        <v>42428</v>
      </c>
    </row>
    <row r="134" spans="1:12" ht="63.75" thickBot="1" x14ac:dyDescent="0.3">
      <c r="A134" s="79" t="s">
        <v>2055</v>
      </c>
      <c r="B134" s="122" t="s">
        <v>2056</v>
      </c>
      <c r="C134" s="122" t="s">
        <v>2054</v>
      </c>
      <c r="D134" s="79" t="s">
        <v>18</v>
      </c>
      <c r="E134" s="80">
        <v>100</v>
      </c>
      <c r="F134" s="122" t="s">
        <v>1700</v>
      </c>
      <c r="G134" s="122" t="s">
        <v>13</v>
      </c>
      <c r="H134" s="122" t="s">
        <v>30</v>
      </c>
      <c r="I134" s="122" t="s">
        <v>31</v>
      </c>
      <c r="J134" s="122" t="s">
        <v>32</v>
      </c>
      <c r="K134" s="81">
        <v>42461</v>
      </c>
      <c r="L134" s="81">
        <v>42735</v>
      </c>
    </row>
    <row r="135" spans="1:12" ht="63.75" thickBot="1" x14ac:dyDescent="0.3">
      <c r="A135" s="82" t="s">
        <v>2057</v>
      </c>
      <c r="B135" s="123" t="s">
        <v>2058</v>
      </c>
      <c r="C135" s="123" t="s">
        <v>2054</v>
      </c>
      <c r="D135" s="82" t="s">
        <v>18</v>
      </c>
      <c r="E135" s="83">
        <v>100</v>
      </c>
      <c r="F135" s="123" t="s">
        <v>1700</v>
      </c>
      <c r="G135" s="123" t="s">
        <v>13</v>
      </c>
      <c r="H135" s="123" t="s">
        <v>56</v>
      </c>
      <c r="I135" s="123" t="s">
        <v>57</v>
      </c>
      <c r="J135" s="123" t="s">
        <v>63</v>
      </c>
      <c r="K135" s="84">
        <v>42461</v>
      </c>
      <c r="L135" s="84">
        <v>42735</v>
      </c>
    </row>
    <row r="136" spans="1:12" ht="53.25" thickBot="1" x14ac:dyDescent="0.3">
      <c r="A136" s="79" t="s">
        <v>2059</v>
      </c>
      <c r="B136" s="122" t="s">
        <v>2060</v>
      </c>
      <c r="C136" s="122" t="s">
        <v>2061</v>
      </c>
      <c r="D136" s="79" t="s">
        <v>18</v>
      </c>
      <c r="E136" s="80">
        <v>100</v>
      </c>
      <c r="F136" s="122" t="s">
        <v>1700</v>
      </c>
      <c r="G136" s="122" t="s">
        <v>13</v>
      </c>
      <c r="H136" s="122" t="s">
        <v>36</v>
      </c>
      <c r="I136" s="122" t="s">
        <v>37</v>
      </c>
      <c r="J136" s="122" t="s">
        <v>38</v>
      </c>
      <c r="K136" s="81">
        <v>42416</v>
      </c>
      <c r="L136" s="81">
        <v>42435</v>
      </c>
    </row>
    <row r="137" spans="1:12" ht="84.75" thickBot="1" x14ac:dyDescent="0.3">
      <c r="A137" s="82" t="s">
        <v>2062</v>
      </c>
      <c r="B137" s="123" t="s">
        <v>2063</v>
      </c>
      <c r="C137" s="123" t="s">
        <v>2061</v>
      </c>
      <c r="D137" s="82" t="s">
        <v>18</v>
      </c>
      <c r="E137" s="83">
        <v>100</v>
      </c>
      <c r="F137" s="123" t="s">
        <v>1700</v>
      </c>
      <c r="G137" s="123" t="s">
        <v>13</v>
      </c>
      <c r="H137" s="123" t="s">
        <v>36</v>
      </c>
      <c r="I137" s="123" t="s">
        <v>37</v>
      </c>
      <c r="J137" s="123" t="s">
        <v>38</v>
      </c>
      <c r="K137" s="84">
        <v>42416</v>
      </c>
      <c r="L137" s="84">
        <v>42435</v>
      </c>
    </row>
    <row r="138" spans="1:12" ht="53.25" thickBot="1" x14ac:dyDescent="0.3">
      <c r="A138" s="79" t="s">
        <v>2064</v>
      </c>
      <c r="B138" s="122" t="s">
        <v>2065</v>
      </c>
      <c r="C138" s="122" t="s">
        <v>2066</v>
      </c>
      <c r="D138" s="79" t="s">
        <v>18</v>
      </c>
      <c r="E138" s="80">
        <v>100</v>
      </c>
      <c r="F138" s="122" t="s">
        <v>1700</v>
      </c>
      <c r="G138" s="122" t="s">
        <v>13</v>
      </c>
      <c r="H138" s="122" t="s">
        <v>36</v>
      </c>
      <c r="I138" s="122" t="s">
        <v>37</v>
      </c>
      <c r="J138" s="122" t="s">
        <v>38</v>
      </c>
      <c r="K138" s="81">
        <v>42416</v>
      </c>
      <c r="L138" s="81">
        <v>42435</v>
      </c>
    </row>
    <row r="139" spans="1:12" ht="63.75" thickBot="1" x14ac:dyDescent="0.3">
      <c r="A139" s="82" t="s">
        <v>2067</v>
      </c>
      <c r="B139" s="123" t="s">
        <v>2068</v>
      </c>
      <c r="C139" s="123" t="s">
        <v>2066</v>
      </c>
      <c r="D139" s="82" t="s">
        <v>18</v>
      </c>
      <c r="E139" s="83">
        <v>100</v>
      </c>
      <c r="F139" s="123" t="s">
        <v>1700</v>
      </c>
      <c r="G139" s="123" t="s">
        <v>13</v>
      </c>
      <c r="H139" s="123" t="s">
        <v>36</v>
      </c>
      <c r="I139" s="123" t="s">
        <v>37</v>
      </c>
      <c r="J139" s="123" t="s">
        <v>38</v>
      </c>
      <c r="K139" s="84">
        <v>42416</v>
      </c>
      <c r="L139" s="84">
        <v>42735</v>
      </c>
    </row>
    <row r="140" spans="1:12" ht="53.25" thickBot="1" x14ac:dyDescent="0.3">
      <c r="A140" s="79" t="s">
        <v>2069</v>
      </c>
      <c r="B140" s="122" t="s">
        <v>2065</v>
      </c>
      <c r="C140" s="122" t="s">
        <v>2070</v>
      </c>
      <c r="D140" s="79" t="s">
        <v>18</v>
      </c>
      <c r="E140" s="80">
        <v>100</v>
      </c>
      <c r="F140" s="122" t="s">
        <v>1700</v>
      </c>
      <c r="G140" s="122" t="s">
        <v>13</v>
      </c>
      <c r="H140" s="122" t="s">
        <v>36</v>
      </c>
      <c r="I140" s="122" t="s">
        <v>37</v>
      </c>
      <c r="J140" s="122" t="s">
        <v>38</v>
      </c>
      <c r="K140" s="81">
        <v>42416</v>
      </c>
      <c r="L140" s="81">
        <v>42435</v>
      </c>
    </row>
    <row r="141" spans="1:12" ht="53.25" thickBot="1" x14ac:dyDescent="0.3">
      <c r="A141" s="82" t="s">
        <v>2071</v>
      </c>
      <c r="B141" s="123" t="s">
        <v>2072</v>
      </c>
      <c r="C141" s="123" t="s">
        <v>2070</v>
      </c>
      <c r="D141" s="82" t="s">
        <v>18</v>
      </c>
      <c r="E141" s="83">
        <v>100</v>
      </c>
      <c r="F141" s="123" t="s">
        <v>1700</v>
      </c>
      <c r="G141" s="123" t="s">
        <v>13</v>
      </c>
      <c r="H141" s="123" t="s">
        <v>36</v>
      </c>
      <c r="I141" s="123" t="s">
        <v>37</v>
      </c>
      <c r="J141" s="123" t="s">
        <v>38</v>
      </c>
      <c r="K141" s="84">
        <v>42416</v>
      </c>
      <c r="L141" s="84">
        <v>42735</v>
      </c>
    </row>
    <row r="142" spans="1:12" ht="63.75" thickBot="1" x14ac:dyDescent="0.3">
      <c r="A142" s="79" t="s">
        <v>2073</v>
      </c>
      <c r="B142" s="122" t="s">
        <v>2074</v>
      </c>
      <c r="C142" s="122" t="s">
        <v>2075</v>
      </c>
      <c r="D142" s="79" t="s">
        <v>18</v>
      </c>
      <c r="E142" s="80">
        <v>100</v>
      </c>
      <c r="F142" s="122" t="s">
        <v>1700</v>
      </c>
      <c r="G142" s="122" t="s">
        <v>13</v>
      </c>
      <c r="H142" s="122" t="s">
        <v>36</v>
      </c>
      <c r="I142" s="122" t="s">
        <v>37</v>
      </c>
      <c r="J142" s="122" t="s">
        <v>38</v>
      </c>
      <c r="K142" s="81">
        <v>42402</v>
      </c>
      <c r="L142" s="81">
        <v>42416</v>
      </c>
    </row>
    <row r="143" spans="1:12" ht="63.75" thickBot="1" x14ac:dyDescent="0.3">
      <c r="A143" s="82" t="s">
        <v>2076</v>
      </c>
      <c r="B143" s="123" t="s">
        <v>2077</v>
      </c>
      <c r="C143" s="123" t="s">
        <v>2078</v>
      </c>
      <c r="D143" s="82" t="s">
        <v>18</v>
      </c>
      <c r="E143" s="83">
        <v>100</v>
      </c>
      <c r="F143" s="123" t="s">
        <v>1700</v>
      </c>
      <c r="G143" s="123" t="s">
        <v>13</v>
      </c>
      <c r="H143" s="123" t="s">
        <v>56</v>
      </c>
      <c r="I143" s="123" t="s">
        <v>57</v>
      </c>
      <c r="J143" s="123" t="s">
        <v>63</v>
      </c>
      <c r="K143" s="84">
        <v>42416</v>
      </c>
      <c r="L143" s="84">
        <v>42459</v>
      </c>
    </row>
    <row r="144" spans="1:12" ht="53.25" thickBot="1" x14ac:dyDescent="0.3">
      <c r="A144" s="79" t="s">
        <v>2079</v>
      </c>
      <c r="B144" s="122" t="s">
        <v>2080</v>
      </c>
      <c r="C144" s="122" t="s">
        <v>2078</v>
      </c>
      <c r="D144" s="79" t="s">
        <v>18</v>
      </c>
      <c r="E144" s="80">
        <v>100</v>
      </c>
      <c r="F144" s="122" t="s">
        <v>1700</v>
      </c>
      <c r="G144" s="122" t="s">
        <v>13</v>
      </c>
      <c r="H144" s="122" t="s">
        <v>36</v>
      </c>
      <c r="I144" s="122" t="s">
        <v>37</v>
      </c>
      <c r="J144" s="122" t="s">
        <v>38</v>
      </c>
      <c r="K144" s="81">
        <v>42416</v>
      </c>
      <c r="L144" s="81">
        <v>42623</v>
      </c>
    </row>
    <row r="145" spans="1:12" ht="63.75" thickBot="1" x14ac:dyDescent="0.3">
      <c r="A145" s="82" t="s">
        <v>2081</v>
      </c>
      <c r="B145" s="123" t="s">
        <v>2082</v>
      </c>
      <c r="C145" s="123" t="s">
        <v>2078</v>
      </c>
      <c r="D145" s="82" t="s">
        <v>18</v>
      </c>
      <c r="E145" s="83">
        <v>100</v>
      </c>
      <c r="F145" s="123" t="s">
        <v>1700</v>
      </c>
      <c r="G145" s="123" t="s">
        <v>13</v>
      </c>
      <c r="H145" s="123" t="s">
        <v>56</v>
      </c>
      <c r="I145" s="123" t="s">
        <v>57</v>
      </c>
      <c r="J145" s="123" t="s">
        <v>1957</v>
      </c>
      <c r="K145" s="84">
        <v>42416</v>
      </c>
      <c r="L145" s="84">
        <v>42735</v>
      </c>
    </row>
    <row r="146" spans="1:12" ht="53.25" thickBot="1" x14ac:dyDescent="0.3">
      <c r="A146" s="79" t="s">
        <v>2083</v>
      </c>
      <c r="B146" s="122" t="s">
        <v>2084</v>
      </c>
      <c r="C146" s="122" t="s">
        <v>2085</v>
      </c>
      <c r="D146" s="79" t="s">
        <v>18</v>
      </c>
      <c r="E146" s="80">
        <v>100</v>
      </c>
      <c r="F146" s="122" t="s">
        <v>1700</v>
      </c>
      <c r="G146" s="122" t="s">
        <v>13</v>
      </c>
      <c r="H146" s="122" t="s">
        <v>36</v>
      </c>
      <c r="I146" s="122" t="s">
        <v>37</v>
      </c>
      <c r="J146" s="122" t="s">
        <v>38</v>
      </c>
      <c r="K146" s="81">
        <v>42416</v>
      </c>
      <c r="L146" s="81">
        <v>42428</v>
      </c>
    </row>
    <row r="147" spans="1:12" ht="63.75" thickBot="1" x14ac:dyDescent="0.3">
      <c r="A147" s="82" t="s">
        <v>2086</v>
      </c>
      <c r="B147" s="123" t="s">
        <v>2056</v>
      </c>
      <c r="C147" s="123" t="s">
        <v>2085</v>
      </c>
      <c r="D147" s="82" t="s">
        <v>18</v>
      </c>
      <c r="E147" s="83">
        <v>100</v>
      </c>
      <c r="F147" s="123" t="s">
        <v>1700</v>
      </c>
      <c r="G147" s="123" t="s">
        <v>13</v>
      </c>
      <c r="H147" s="123" t="s">
        <v>30</v>
      </c>
      <c r="I147" s="123" t="s">
        <v>31</v>
      </c>
      <c r="J147" s="123" t="s">
        <v>32</v>
      </c>
      <c r="K147" s="84">
        <v>42461</v>
      </c>
      <c r="L147" s="84">
        <v>42735</v>
      </c>
    </row>
    <row r="148" spans="1:12" ht="63.75" thickBot="1" x14ac:dyDescent="0.3">
      <c r="A148" s="79" t="s">
        <v>2087</v>
      </c>
      <c r="B148" s="122" t="s">
        <v>2058</v>
      </c>
      <c r="C148" s="122" t="s">
        <v>2085</v>
      </c>
      <c r="D148" s="79" t="s">
        <v>18</v>
      </c>
      <c r="E148" s="80">
        <v>100</v>
      </c>
      <c r="F148" s="122" t="s">
        <v>1700</v>
      </c>
      <c r="G148" s="122" t="s">
        <v>13</v>
      </c>
      <c r="H148" s="122" t="s">
        <v>56</v>
      </c>
      <c r="I148" s="122" t="s">
        <v>57</v>
      </c>
      <c r="J148" s="122" t="s">
        <v>63</v>
      </c>
      <c r="K148" s="81">
        <v>42461</v>
      </c>
      <c r="L148" s="81">
        <v>42735</v>
      </c>
    </row>
    <row r="149" spans="1:12" ht="53.25" thickBot="1" x14ac:dyDescent="0.3">
      <c r="A149" s="82" t="s">
        <v>2088</v>
      </c>
      <c r="B149" s="123" t="s">
        <v>2089</v>
      </c>
      <c r="C149" s="123" t="s">
        <v>2090</v>
      </c>
      <c r="D149" s="82" t="s">
        <v>18</v>
      </c>
      <c r="E149" s="83">
        <v>100</v>
      </c>
      <c r="F149" s="123" t="s">
        <v>1700</v>
      </c>
      <c r="G149" s="123" t="s">
        <v>13</v>
      </c>
      <c r="H149" s="123" t="s">
        <v>36</v>
      </c>
      <c r="I149" s="123" t="s">
        <v>37</v>
      </c>
      <c r="J149" s="123" t="s">
        <v>38</v>
      </c>
      <c r="K149" s="84">
        <v>42416</v>
      </c>
      <c r="L149" s="84">
        <v>42623</v>
      </c>
    </row>
    <row r="150" spans="1:12" ht="84.75" thickBot="1" x14ac:dyDescent="0.3">
      <c r="A150" s="79" t="s">
        <v>2091</v>
      </c>
      <c r="B150" s="122" t="s">
        <v>2092</v>
      </c>
      <c r="C150" s="122" t="s">
        <v>2090</v>
      </c>
      <c r="D150" s="79" t="s">
        <v>18</v>
      </c>
      <c r="E150" s="80">
        <v>100</v>
      </c>
      <c r="F150" s="122" t="s">
        <v>1700</v>
      </c>
      <c r="G150" s="122" t="s">
        <v>13</v>
      </c>
      <c r="H150" s="122" t="s">
        <v>36</v>
      </c>
      <c r="I150" s="122" t="s">
        <v>37</v>
      </c>
      <c r="J150" s="122" t="s">
        <v>38</v>
      </c>
      <c r="K150" s="81">
        <v>42416</v>
      </c>
      <c r="L150" s="81">
        <v>42735</v>
      </c>
    </row>
    <row r="151" spans="1:12" ht="63.75" thickBot="1" x14ac:dyDescent="0.3">
      <c r="A151" s="82" t="s">
        <v>2093</v>
      </c>
      <c r="B151" s="123" t="s">
        <v>2094</v>
      </c>
      <c r="C151" s="123" t="s">
        <v>2095</v>
      </c>
      <c r="D151" s="82" t="s">
        <v>18</v>
      </c>
      <c r="E151" s="83">
        <v>100</v>
      </c>
      <c r="F151" s="123" t="s">
        <v>1700</v>
      </c>
      <c r="G151" s="123" t="s">
        <v>13</v>
      </c>
      <c r="H151" s="123" t="s">
        <v>30</v>
      </c>
      <c r="I151" s="123" t="s">
        <v>31</v>
      </c>
      <c r="J151" s="123" t="s">
        <v>32</v>
      </c>
      <c r="K151" s="84">
        <v>42430</v>
      </c>
      <c r="L151" s="84">
        <v>42551</v>
      </c>
    </row>
    <row r="152" spans="1:12" ht="63.75" thickBot="1" x14ac:dyDescent="0.3">
      <c r="A152" s="79" t="s">
        <v>2096</v>
      </c>
      <c r="B152" s="122" t="s">
        <v>2097</v>
      </c>
      <c r="C152" s="122" t="s">
        <v>2095</v>
      </c>
      <c r="D152" s="79" t="s">
        <v>18</v>
      </c>
      <c r="E152" s="80">
        <v>100</v>
      </c>
      <c r="F152" s="122" t="s">
        <v>1700</v>
      </c>
      <c r="G152" s="122" t="s">
        <v>13</v>
      </c>
      <c r="H152" s="122" t="s">
        <v>30</v>
      </c>
      <c r="I152" s="122" t="s">
        <v>31</v>
      </c>
      <c r="J152" s="122" t="s">
        <v>32</v>
      </c>
      <c r="K152" s="81">
        <v>42430</v>
      </c>
      <c r="L152" s="81">
        <v>42551</v>
      </c>
    </row>
    <row r="153" spans="1:12" ht="95.25" thickBot="1" x14ac:dyDescent="0.3">
      <c r="A153" s="82" t="s">
        <v>2098</v>
      </c>
      <c r="B153" s="123" t="s">
        <v>2099</v>
      </c>
      <c r="C153" s="123" t="s">
        <v>2100</v>
      </c>
      <c r="D153" s="82" t="s">
        <v>18</v>
      </c>
      <c r="E153" s="83">
        <v>100</v>
      </c>
      <c r="F153" s="123" t="s">
        <v>1700</v>
      </c>
      <c r="G153" s="123" t="s">
        <v>13</v>
      </c>
      <c r="H153" s="123" t="s">
        <v>14</v>
      </c>
      <c r="I153" s="123" t="s">
        <v>15</v>
      </c>
      <c r="J153" s="123" t="s">
        <v>59</v>
      </c>
      <c r="K153" s="84">
        <v>42404</v>
      </c>
      <c r="L153" s="84">
        <v>42735</v>
      </c>
    </row>
    <row r="154" spans="1:12" ht="95.25" thickBot="1" x14ac:dyDescent="0.3">
      <c r="A154" s="79" t="s">
        <v>2101</v>
      </c>
      <c r="B154" s="122" t="s">
        <v>2099</v>
      </c>
      <c r="C154" s="122" t="s">
        <v>2102</v>
      </c>
      <c r="D154" s="79" t="s">
        <v>18</v>
      </c>
      <c r="E154" s="80">
        <v>100</v>
      </c>
      <c r="F154" s="122" t="s">
        <v>1700</v>
      </c>
      <c r="G154" s="122" t="s">
        <v>13</v>
      </c>
      <c r="H154" s="122" t="s">
        <v>14</v>
      </c>
      <c r="I154" s="122" t="s">
        <v>15</v>
      </c>
      <c r="J154" s="122" t="s">
        <v>59</v>
      </c>
      <c r="K154" s="81">
        <v>42404</v>
      </c>
      <c r="L154" s="81">
        <v>42735</v>
      </c>
    </row>
    <row r="155" spans="1:12" ht="74.25" thickBot="1" x14ac:dyDescent="0.3">
      <c r="A155" s="82" t="s">
        <v>2103</v>
      </c>
      <c r="B155" s="123" t="s">
        <v>2104</v>
      </c>
      <c r="C155" s="123" t="s">
        <v>2105</v>
      </c>
      <c r="D155" s="82" t="s">
        <v>64</v>
      </c>
      <c r="E155" s="83">
        <v>100</v>
      </c>
      <c r="F155" s="123" t="s">
        <v>1700</v>
      </c>
      <c r="G155" s="123" t="s">
        <v>13</v>
      </c>
      <c r="H155" s="123" t="s">
        <v>14</v>
      </c>
      <c r="I155" s="123" t="s">
        <v>15</v>
      </c>
      <c r="J155" s="123" t="s">
        <v>25</v>
      </c>
      <c r="K155" s="84">
        <v>42404</v>
      </c>
      <c r="L155" s="84">
        <v>42551</v>
      </c>
    </row>
    <row r="156" spans="1:12" ht="63.75" thickBot="1" x14ac:dyDescent="0.3">
      <c r="A156" s="79" t="s">
        <v>2106</v>
      </c>
      <c r="B156" s="122" t="s">
        <v>2107</v>
      </c>
      <c r="C156" s="122" t="s">
        <v>2105</v>
      </c>
      <c r="D156" s="79" t="s">
        <v>18</v>
      </c>
      <c r="E156" s="80">
        <v>100</v>
      </c>
      <c r="F156" s="122" t="s">
        <v>1700</v>
      </c>
      <c r="G156" s="122" t="s">
        <v>13</v>
      </c>
      <c r="H156" s="122" t="s">
        <v>30</v>
      </c>
      <c r="I156" s="122" t="s">
        <v>31</v>
      </c>
      <c r="J156" s="122" t="s">
        <v>32</v>
      </c>
      <c r="K156" s="81">
        <v>42430</v>
      </c>
      <c r="L156" s="81">
        <v>42551</v>
      </c>
    </row>
    <row r="157" spans="1:12" ht="63.75" thickBot="1" x14ac:dyDescent="0.3">
      <c r="A157" s="82" t="s">
        <v>2108</v>
      </c>
      <c r="B157" s="123" t="s">
        <v>2109</v>
      </c>
      <c r="C157" s="123" t="s">
        <v>2110</v>
      </c>
      <c r="D157" s="82" t="s">
        <v>18</v>
      </c>
      <c r="E157" s="83">
        <v>100</v>
      </c>
      <c r="F157" s="123" t="s">
        <v>1700</v>
      </c>
      <c r="G157" s="123" t="s">
        <v>13</v>
      </c>
      <c r="H157" s="123" t="s">
        <v>56</v>
      </c>
      <c r="I157" s="123" t="s">
        <v>57</v>
      </c>
      <c r="J157" s="123" t="s">
        <v>1957</v>
      </c>
      <c r="K157" s="84">
        <v>42402</v>
      </c>
      <c r="L157" s="84">
        <v>42735</v>
      </c>
    </row>
    <row r="158" spans="1:12" ht="95.25" thickBot="1" x14ac:dyDescent="0.3">
      <c r="A158" s="79" t="s">
        <v>2111</v>
      </c>
      <c r="B158" s="122" t="s">
        <v>2099</v>
      </c>
      <c r="C158" s="122" t="s">
        <v>2112</v>
      </c>
      <c r="D158" s="79" t="s">
        <v>18</v>
      </c>
      <c r="E158" s="80">
        <v>100</v>
      </c>
      <c r="F158" s="122" t="s">
        <v>1700</v>
      </c>
      <c r="G158" s="122" t="s">
        <v>13</v>
      </c>
      <c r="H158" s="122" t="s">
        <v>14</v>
      </c>
      <c r="I158" s="122" t="s">
        <v>15</v>
      </c>
      <c r="J158" s="122" t="s">
        <v>59</v>
      </c>
      <c r="K158" s="81">
        <v>42404</v>
      </c>
      <c r="L158" s="81">
        <v>42735</v>
      </c>
    </row>
    <row r="159" spans="1:12" ht="95.25" thickBot="1" x14ac:dyDescent="0.3">
      <c r="A159" s="82" t="s">
        <v>2113</v>
      </c>
      <c r="B159" s="123" t="s">
        <v>2099</v>
      </c>
      <c r="C159" s="123" t="s">
        <v>2114</v>
      </c>
      <c r="D159" s="82" t="s">
        <v>18</v>
      </c>
      <c r="E159" s="83">
        <v>100</v>
      </c>
      <c r="F159" s="123" t="s">
        <v>1700</v>
      </c>
      <c r="G159" s="123" t="s">
        <v>13</v>
      </c>
      <c r="H159" s="123" t="s">
        <v>14</v>
      </c>
      <c r="I159" s="123" t="s">
        <v>15</v>
      </c>
      <c r="J159" s="123" t="s">
        <v>59</v>
      </c>
      <c r="K159" s="84">
        <v>42404</v>
      </c>
      <c r="L159" s="84">
        <v>42735</v>
      </c>
    </row>
    <row r="160" spans="1:12" ht="53.25" thickBot="1" x14ac:dyDescent="0.3">
      <c r="A160" s="79" t="s">
        <v>2115</v>
      </c>
      <c r="B160" s="122" t="s">
        <v>2116</v>
      </c>
      <c r="C160" s="122" t="s">
        <v>2117</v>
      </c>
      <c r="D160" s="79" t="s">
        <v>18</v>
      </c>
      <c r="E160" s="80">
        <v>100</v>
      </c>
      <c r="F160" s="122" t="s">
        <v>1700</v>
      </c>
      <c r="G160" s="122" t="s">
        <v>13</v>
      </c>
      <c r="H160" s="122" t="s">
        <v>29</v>
      </c>
      <c r="I160" s="122" t="s">
        <v>1470</v>
      </c>
      <c r="J160" s="122" t="s">
        <v>35</v>
      </c>
      <c r="K160" s="81">
        <v>42404</v>
      </c>
      <c r="L160" s="81">
        <v>42735</v>
      </c>
    </row>
    <row r="161" spans="1:12" ht="63.75" thickBot="1" x14ac:dyDescent="0.3">
      <c r="A161" s="82" t="s">
        <v>2118</v>
      </c>
      <c r="B161" s="123" t="s">
        <v>2119</v>
      </c>
      <c r="C161" s="123" t="s">
        <v>2120</v>
      </c>
      <c r="D161" s="82" t="s">
        <v>18</v>
      </c>
      <c r="E161" s="83">
        <v>100</v>
      </c>
      <c r="F161" s="123" t="s">
        <v>1700</v>
      </c>
      <c r="G161" s="123" t="s">
        <v>13</v>
      </c>
      <c r="H161" s="123" t="s">
        <v>16</v>
      </c>
      <c r="I161" s="123" t="s">
        <v>1704</v>
      </c>
      <c r="J161" s="123" t="s">
        <v>17</v>
      </c>
      <c r="K161" s="84">
        <v>42404</v>
      </c>
      <c r="L161" s="84">
        <v>42735</v>
      </c>
    </row>
    <row r="162" spans="1:12" ht="137.25" thickBot="1" x14ac:dyDescent="0.3">
      <c r="A162" s="79" t="s">
        <v>2121</v>
      </c>
      <c r="B162" s="122" t="s">
        <v>2122</v>
      </c>
      <c r="C162" s="122" t="s">
        <v>2123</v>
      </c>
      <c r="D162" s="79" t="s">
        <v>18</v>
      </c>
      <c r="E162" s="80">
        <v>100</v>
      </c>
      <c r="F162" s="122" t="s">
        <v>1700</v>
      </c>
      <c r="G162" s="122" t="s">
        <v>13</v>
      </c>
      <c r="H162" s="122" t="s">
        <v>30</v>
      </c>
      <c r="I162" s="122" t="s">
        <v>31</v>
      </c>
      <c r="J162" s="122" t="s">
        <v>32</v>
      </c>
      <c r="K162" s="81">
        <v>42430</v>
      </c>
      <c r="L162" s="81">
        <v>42735</v>
      </c>
    </row>
    <row r="163" spans="1:12" ht="74.25" thickBot="1" x14ac:dyDescent="0.3">
      <c r="A163" s="82" t="s">
        <v>2124</v>
      </c>
      <c r="B163" s="123" t="s">
        <v>2104</v>
      </c>
      <c r="C163" s="123" t="s">
        <v>2123</v>
      </c>
      <c r="D163" s="82" t="s">
        <v>64</v>
      </c>
      <c r="E163" s="83">
        <v>100</v>
      </c>
      <c r="F163" s="123" t="s">
        <v>1700</v>
      </c>
      <c r="G163" s="123" t="s">
        <v>13</v>
      </c>
      <c r="H163" s="123" t="s">
        <v>14</v>
      </c>
      <c r="I163" s="123" t="s">
        <v>15</v>
      </c>
      <c r="J163" s="123" t="s">
        <v>25</v>
      </c>
      <c r="K163" s="84">
        <v>42404</v>
      </c>
      <c r="L163" s="84">
        <v>42551</v>
      </c>
    </row>
    <row r="164" spans="1:12" ht="63.75" thickBot="1" x14ac:dyDescent="0.3">
      <c r="A164" s="79" t="s">
        <v>2125</v>
      </c>
      <c r="B164" s="122" t="s">
        <v>2077</v>
      </c>
      <c r="C164" s="122" t="s">
        <v>2126</v>
      </c>
      <c r="D164" s="79" t="s">
        <v>18</v>
      </c>
      <c r="E164" s="80">
        <v>100</v>
      </c>
      <c r="F164" s="122" t="s">
        <v>1700</v>
      </c>
      <c r="G164" s="122" t="s">
        <v>13</v>
      </c>
      <c r="H164" s="122" t="s">
        <v>56</v>
      </c>
      <c r="I164" s="122" t="s">
        <v>57</v>
      </c>
      <c r="J164" s="122" t="s">
        <v>1957</v>
      </c>
      <c r="K164" s="81">
        <v>42402</v>
      </c>
      <c r="L164" s="81">
        <v>42459</v>
      </c>
    </row>
    <row r="165" spans="1:12" ht="53.25" thickBot="1" x14ac:dyDescent="0.3">
      <c r="A165" s="82" t="s">
        <v>2127</v>
      </c>
      <c r="B165" s="123" t="s">
        <v>2128</v>
      </c>
      <c r="C165" s="123" t="s">
        <v>2126</v>
      </c>
      <c r="D165" s="82" t="s">
        <v>18</v>
      </c>
      <c r="E165" s="83">
        <v>100</v>
      </c>
      <c r="F165" s="123" t="s">
        <v>1700</v>
      </c>
      <c r="G165" s="123" t="s">
        <v>13</v>
      </c>
      <c r="H165" s="123" t="s">
        <v>16</v>
      </c>
      <c r="I165" s="123" t="s">
        <v>1704</v>
      </c>
      <c r="J165" s="123" t="s">
        <v>17</v>
      </c>
      <c r="K165" s="84">
        <v>42416</v>
      </c>
      <c r="L165" s="84">
        <v>42735</v>
      </c>
    </row>
    <row r="166" spans="1:12" ht="63.75" thickBot="1" x14ac:dyDescent="0.3">
      <c r="A166" s="79" t="s">
        <v>2129</v>
      </c>
      <c r="B166" s="122" t="s">
        <v>2082</v>
      </c>
      <c r="C166" s="122" t="s">
        <v>2126</v>
      </c>
      <c r="D166" s="79" t="s">
        <v>18</v>
      </c>
      <c r="E166" s="80">
        <v>100</v>
      </c>
      <c r="F166" s="122" t="s">
        <v>1700</v>
      </c>
      <c r="G166" s="122" t="s">
        <v>13</v>
      </c>
      <c r="H166" s="122" t="s">
        <v>56</v>
      </c>
      <c r="I166" s="122" t="s">
        <v>57</v>
      </c>
      <c r="J166" s="122" t="s">
        <v>1957</v>
      </c>
      <c r="K166" s="81">
        <v>42402</v>
      </c>
      <c r="L166" s="81">
        <v>42735</v>
      </c>
    </row>
    <row r="167" spans="1:12" ht="84.75" thickBot="1" x14ac:dyDescent="0.3">
      <c r="A167" s="82" t="s">
        <v>2130</v>
      </c>
      <c r="B167" s="123" t="s">
        <v>2131</v>
      </c>
      <c r="C167" s="123" t="s">
        <v>2132</v>
      </c>
      <c r="D167" s="82" t="s">
        <v>18</v>
      </c>
      <c r="E167" s="83">
        <v>100</v>
      </c>
      <c r="F167" s="123" t="s">
        <v>1700</v>
      </c>
      <c r="G167" s="123" t="s">
        <v>13</v>
      </c>
      <c r="H167" s="123" t="s">
        <v>14</v>
      </c>
      <c r="I167" s="123" t="s">
        <v>15</v>
      </c>
      <c r="J167" s="123" t="s">
        <v>25</v>
      </c>
      <c r="K167" s="84">
        <v>42404</v>
      </c>
      <c r="L167" s="84">
        <v>42551</v>
      </c>
    </row>
    <row r="168" spans="1:12" ht="126.75" thickBot="1" x14ac:dyDescent="0.3">
      <c r="A168" s="79" t="s">
        <v>2133</v>
      </c>
      <c r="B168" s="122" t="s">
        <v>2134</v>
      </c>
      <c r="C168" s="122" t="s">
        <v>2135</v>
      </c>
      <c r="D168" s="79" t="s">
        <v>18</v>
      </c>
      <c r="E168" s="80">
        <v>100</v>
      </c>
      <c r="F168" s="122" t="s">
        <v>1700</v>
      </c>
      <c r="G168" s="122" t="s">
        <v>13</v>
      </c>
      <c r="H168" s="122" t="s">
        <v>29</v>
      </c>
      <c r="I168" s="122" t="s">
        <v>1470</v>
      </c>
      <c r="J168" s="122" t="s">
        <v>65</v>
      </c>
      <c r="K168" s="81">
        <v>42404</v>
      </c>
      <c r="L168" s="81">
        <v>42735</v>
      </c>
    </row>
    <row r="169" spans="1:12" ht="84.75" thickBot="1" x14ac:dyDescent="0.3">
      <c r="A169" s="82" t="s">
        <v>2136</v>
      </c>
      <c r="B169" s="123" t="s">
        <v>2137</v>
      </c>
      <c r="C169" s="123" t="s">
        <v>2138</v>
      </c>
      <c r="D169" s="82" t="s">
        <v>18</v>
      </c>
      <c r="E169" s="83">
        <v>100</v>
      </c>
      <c r="F169" s="123" t="s">
        <v>1700</v>
      </c>
      <c r="G169" s="123" t="s">
        <v>13</v>
      </c>
      <c r="H169" s="123" t="s">
        <v>14</v>
      </c>
      <c r="I169" s="123" t="s">
        <v>15</v>
      </c>
      <c r="J169" s="123" t="s">
        <v>25</v>
      </c>
      <c r="K169" s="84">
        <v>42404</v>
      </c>
      <c r="L169" s="84">
        <v>42551</v>
      </c>
    </row>
    <row r="170" spans="1:12" ht="63.75" thickBot="1" x14ac:dyDescent="0.3">
      <c r="A170" s="79" t="s">
        <v>2139</v>
      </c>
      <c r="B170" s="122" t="s">
        <v>2140</v>
      </c>
      <c r="C170" s="122" t="s">
        <v>2138</v>
      </c>
      <c r="D170" s="79" t="s">
        <v>18</v>
      </c>
      <c r="E170" s="80">
        <v>100</v>
      </c>
      <c r="F170" s="122" t="s">
        <v>1700</v>
      </c>
      <c r="G170" s="122" t="s">
        <v>13</v>
      </c>
      <c r="H170" s="122" t="s">
        <v>30</v>
      </c>
      <c r="I170" s="122" t="s">
        <v>31</v>
      </c>
      <c r="J170" s="122" t="s">
        <v>32</v>
      </c>
      <c r="K170" s="81">
        <v>42430</v>
      </c>
      <c r="L170" s="81">
        <v>42735</v>
      </c>
    </row>
    <row r="171" spans="1:12" ht="63.75" thickBot="1" x14ac:dyDescent="0.3">
      <c r="A171" s="82" t="s">
        <v>2141</v>
      </c>
      <c r="B171" s="123" t="s">
        <v>2142</v>
      </c>
      <c r="C171" s="123" t="s">
        <v>2138</v>
      </c>
      <c r="D171" s="82" t="s">
        <v>12</v>
      </c>
      <c r="E171" s="83">
        <v>100</v>
      </c>
      <c r="F171" s="123" t="s">
        <v>1700</v>
      </c>
      <c r="G171" s="123" t="s">
        <v>13</v>
      </c>
      <c r="H171" s="123" t="s">
        <v>30</v>
      </c>
      <c r="I171" s="123" t="s">
        <v>31</v>
      </c>
      <c r="J171" s="123" t="s">
        <v>32</v>
      </c>
      <c r="K171" s="84">
        <v>42430</v>
      </c>
      <c r="L171" s="84">
        <v>42735</v>
      </c>
    </row>
    <row r="172" spans="1:12" ht="95.25" thickBot="1" x14ac:dyDescent="0.3">
      <c r="A172" s="79" t="s">
        <v>2143</v>
      </c>
      <c r="B172" s="122" t="s">
        <v>2099</v>
      </c>
      <c r="C172" s="122" t="s">
        <v>2144</v>
      </c>
      <c r="D172" s="79" t="s">
        <v>18</v>
      </c>
      <c r="E172" s="80">
        <v>100</v>
      </c>
      <c r="F172" s="122" t="s">
        <v>1700</v>
      </c>
      <c r="G172" s="122" t="s">
        <v>13</v>
      </c>
      <c r="H172" s="122" t="s">
        <v>14</v>
      </c>
      <c r="I172" s="122" t="s">
        <v>15</v>
      </c>
      <c r="J172" s="122" t="s">
        <v>59</v>
      </c>
      <c r="K172" s="81">
        <v>42404</v>
      </c>
      <c r="L172" s="81">
        <v>42735</v>
      </c>
    </row>
    <row r="173" spans="1:12" ht="53.25" thickBot="1" x14ac:dyDescent="0.3">
      <c r="A173" s="82" t="s">
        <v>2145</v>
      </c>
      <c r="B173" s="123" t="s">
        <v>2116</v>
      </c>
      <c r="C173" s="123" t="s">
        <v>2146</v>
      </c>
      <c r="D173" s="82" t="s">
        <v>18</v>
      </c>
      <c r="E173" s="83">
        <v>100</v>
      </c>
      <c r="F173" s="123" t="s">
        <v>1700</v>
      </c>
      <c r="G173" s="123" t="s">
        <v>13</v>
      </c>
      <c r="H173" s="123" t="s">
        <v>29</v>
      </c>
      <c r="I173" s="123" t="s">
        <v>1470</v>
      </c>
      <c r="J173" s="123" t="s">
        <v>35</v>
      </c>
      <c r="K173" s="84">
        <v>42404</v>
      </c>
      <c r="L173" s="84">
        <v>42735</v>
      </c>
    </row>
    <row r="174" spans="1:12" ht="63.75" thickBot="1" x14ac:dyDescent="0.3">
      <c r="A174" s="79" t="s">
        <v>2147</v>
      </c>
      <c r="B174" s="122" t="s">
        <v>2148</v>
      </c>
      <c r="C174" s="122" t="s">
        <v>2149</v>
      </c>
      <c r="D174" s="79" t="s">
        <v>18</v>
      </c>
      <c r="E174" s="80">
        <v>100</v>
      </c>
      <c r="F174" s="122" t="s">
        <v>1700</v>
      </c>
      <c r="G174" s="122" t="s">
        <v>13</v>
      </c>
      <c r="H174" s="122" t="s">
        <v>66</v>
      </c>
      <c r="I174" s="122" t="s">
        <v>1469</v>
      </c>
      <c r="J174" s="122" t="s">
        <v>67</v>
      </c>
      <c r="K174" s="81">
        <v>42404</v>
      </c>
      <c r="L174" s="81">
        <v>42735</v>
      </c>
    </row>
    <row r="175" spans="1:12" ht="95.25" thickBot="1" x14ac:dyDescent="0.3">
      <c r="A175" s="82" t="s">
        <v>2150</v>
      </c>
      <c r="B175" s="123" t="s">
        <v>2099</v>
      </c>
      <c r="C175" s="123" t="s">
        <v>2151</v>
      </c>
      <c r="D175" s="82" t="s">
        <v>18</v>
      </c>
      <c r="E175" s="83">
        <v>100</v>
      </c>
      <c r="F175" s="123" t="s">
        <v>1700</v>
      </c>
      <c r="G175" s="123" t="s">
        <v>13</v>
      </c>
      <c r="H175" s="123" t="s">
        <v>14</v>
      </c>
      <c r="I175" s="123" t="s">
        <v>15</v>
      </c>
      <c r="J175" s="123" t="s">
        <v>59</v>
      </c>
      <c r="K175" s="84">
        <v>42404</v>
      </c>
      <c r="L175" s="84">
        <v>42735</v>
      </c>
    </row>
    <row r="176" spans="1:12" ht="74.25" thickBot="1" x14ac:dyDescent="0.3">
      <c r="A176" s="79" t="s">
        <v>2152</v>
      </c>
      <c r="B176" s="122" t="s">
        <v>2153</v>
      </c>
      <c r="C176" s="122" t="s">
        <v>2154</v>
      </c>
      <c r="D176" s="79" t="s">
        <v>64</v>
      </c>
      <c r="E176" s="80">
        <v>100</v>
      </c>
      <c r="F176" s="122" t="s">
        <v>1700</v>
      </c>
      <c r="G176" s="122" t="s">
        <v>13</v>
      </c>
      <c r="H176" s="122" t="s">
        <v>14</v>
      </c>
      <c r="I176" s="122" t="s">
        <v>15</v>
      </c>
      <c r="J176" s="122" t="s">
        <v>59</v>
      </c>
      <c r="K176" s="81">
        <v>42404</v>
      </c>
      <c r="L176" s="81">
        <v>42551</v>
      </c>
    </row>
    <row r="177" spans="1:12" ht="53.25" thickBot="1" x14ac:dyDescent="0.3">
      <c r="A177" s="82" t="s">
        <v>2155</v>
      </c>
      <c r="B177" s="123" t="s">
        <v>2156</v>
      </c>
      <c r="C177" s="123" t="s">
        <v>2157</v>
      </c>
      <c r="D177" s="82" t="s">
        <v>18</v>
      </c>
      <c r="E177" s="83">
        <v>100</v>
      </c>
      <c r="F177" s="123" t="s">
        <v>1700</v>
      </c>
      <c r="G177" s="123" t="s">
        <v>13</v>
      </c>
      <c r="H177" s="123" t="s">
        <v>68</v>
      </c>
      <c r="I177" s="123" t="s">
        <v>1468</v>
      </c>
      <c r="J177" s="123" t="s">
        <v>69</v>
      </c>
      <c r="K177" s="84">
        <v>42461</v>
      </c>
      <c r="L177" s="84">
        <v>42735</v>
      </c>
    </row>
    <row r="178" spans="1:12" ht="53.25" thickBot="1" x14ac:dyDescent="0.3">
      <c r="A178" s="79" t="s">
        <v>2158</v>
      </c>
      <c r="B178" s="122" t="s">
        <v>2159</v>
      </c>
      <c r="C178" s="122" t="s">
        <v>2157</v>
      </c>
      <c r="D178" s="79" t="s">
        <v>18</v>
      </c>
      <c r="E178" s="80">
        <v>100</v>
      </c>
      <c r="F178" s="122" t="s">
        <v>1700</v>
      </c>
      <c r="G178" s="122" t="s">
        <v>13</v>
      </c>
      <c r="H178" s="122" t="s">
        <v>68</v>
      </c>
      <c r="I178" s="122" t="s">
        <v>1468</v>
      </c>
      <c r="J178" s="122" t="s">
        <v>69</v>
      </c>
      <c r="K178" s="81">
        <v>42461</v>
      </c>
      <c r="L178" s="81">
        <v>42490</v>
      </c>
    </row>
    <row r="179" spans="1:12" ht="53.25" thickBot="1" x14ac:dyDescent="0.3">
      <c r="A179" s="82" t="s">
        <v>2160</v>
      </c>
      <c r="B179" s="123" t="s">
        <v>2161</v>
      </c>
      <c r="C179" s="123" t="s">
        <v>2157</v>
      </c>
      <c r="D179" s="82" t="s">
        <v>18</v>
      </c>
      <c r="E179" s="83">
        <v>100</v>
      </c>
      <c r="F179" s="123" t="s">
        <v>1700</v>
      </c>
      <c r="G179" s="123" t="s">
        <v>13</v>
      </c>
      <c r="H179" s="123" t="s">
        <v>68</v>
      </c>
      <c r="I179" s="123" t="s">
        <v>1468</v>
      </c>
      <c r="J179" s="123" t="s">
        <v>69</v>
      </c>
      <c r="K179" s="84">
        <v>42415</v>
      </c>
      <c r="L179" s="84">
        <v>42735</v>
      </c>
    </row>
    <row r="180" spans="1:12" ht="53.25" thickBot="1" x14ac:dyDescent="0.3">
      <c r="A180" s="79" t="s">
        <v>2162</v>
      </c>
      <c r="B180" s="122" t="s">
        <v>2163</v>
      </c>
      <c r="C180" s="122" t="s">
        <v>2164</v>
      </c>
      <c r="D180" s="79" t="s">
        <v>18</v>
      </c>
      <c r="E180" s="80">
        <v>100</v>
      </c>
      <c r="F180" s="122" t="s">
        <v>1700</v>
      </c>
      <c r="G180" s="122" t="s">
        <v>13</v>
      </c>
      <c r="H180" s="122" t="s">
        <v>23</v>
      </c>
      <c r="I180" s="122" t="s">
        <v>1715</v>
      </c>
      <c r="J180" s="122" t="s">
        <v>70</v>
      </c>
      <c r="K180" s="81">
        <v>42403</v>
      </c>
      <c r="L180" s="81">
        <v>42735</v>
      </c>
    </row>
    <row r="181" spans="1:12" ht="53.25" thickBot="1" x14ac:dyDescent="0.3">
      <c r="A181" s="82" t="s">
        <v>2165</v>
      </c>
      <c r="B181" s="123" t="s">
        <v>2166</v>
      </c>
      <c r="C181" s="123" t="s">
        <v>2167</v>
      </c>
      <c r="D181" s="82" t="s">
        <v>18</v>
      </c>
      <c r="E181" s="83">
        <v>100</v>
      </c>
      <c r="F181" s="123" t="s">
        <v>1700</v>
      </c>
      <c r="G181" s="123" t="s">
        <v>13</v>
      </c>
      <c r="H181" s="123" t="s">
        <v>68</v>
      </c>
      <c r="I181" s="123" t="s">
        <v>1468</v>
      </c>
      <c r="J181" s="123" t="s">
        <v>69</v>
      </c>
      <c r="K181" s="84">
        <v>42430</v>
      </c>
      <c r="L181" s="84">
        <v>42735</v>
      </c>
    </row>
    <row r="182" spans="1:12" ht="53.25" thickBot="1" x14ac:dyDescent="0.3">
      <c r="A182" s="79" t="s">
        <v>2168</v>
      </c>
      <c r="B182" s="122" t="s">
        <v>2169</v>
      </c>
      <c r="C182" s="122" t="s">
        <v>2170</v>
      </c>
      <c r="D182" s="79" t="s">
        <v>18</v>
      </c>
      <c r="E182" s="80">
        <v>100</v>
      </c>
      <c r="F182" s="122" t="s">
        <v>1700</v>
      </c>
      <c r="G182" s="122" t="s">
        <v>13</v>
      </c>
      <c r="H182" s="122" t="s">
        <v>55</v>
      </c>
      <c r="I182" s="122" t="s">
        <v>1473</v>
      </c>
      <c r="J182" s="122" t="s">
        <v>86</v>
      </c>
      <c r="K182" s="81">
        <v>42552</v>
      </c>
      <c r="L182" s="81">
        <v>42613</v>
      </c>
    </row>
    <row r="183" spans="1:12" ht="74.25" thickBot="1" x14ac:dyDescent="0.3">
      <c r="A183" s="82" t="s">
        <v>2171</v>
      </c>
      <c r="B183" s="123" t="s">
        <v>2172</v>
      </c>
      <c r="C183" s="123" t="s">
        <v>2173</v>
      </c>
      <c r="D183" s="82" t="s">
        <v>64</v>
      </c>
      <c r="E183" s="83">
        <v>100</v>
      </c>
      <c r="F183" s="123" t="s">
        <v>1700</v>
      </c>
      <c r="G183" s="123" t="s">
        <v>13</v>
      </c>
      <c r="H183" s="123" t="s">
        <v>14</v>
      </c>
      <c r="I183" s="123" t="s">
        <v>15</v>
      </c>
      <c r="J183" s="123" t="s">
        <v>59</v>
      </c>
      <c r="K183" s="84">
        <v>42552</v>
      </c>
      <c r="L183" s="84">
        <v>42916</v>
      </c>
    </row>
    <row r="184" spans="1:12" ht="63.75" thickBot="1" x14ac:dyDescent="0.3">
      <c r="A184" s="79" t="s">
        <v>2174</v>
      </c>
      <c r="B184" s="122" t="s">
        <v>2175</v>
      </c>
      <c r="C184" s="122" t="s">
        <v>2176</v>
      </c>
      <c r="D184" s="79" t="s">
        <v>12</v>
      </c>
      <c r="E184" s="80">
        <v>100</v>
      </c>
      <c r="F184" s="122" t="s">
        <v>1700</v>
      </c>
      <c r="G184" s="122" t="s">
        <v>13</v>
      </c>
      <c r="H184" s="122" t="s">
        <v>14</v>
      </c>
      <c r="I184" s="122" t="s">
        <v>15</v>
      </c>
      <c r="J184" s="122" t="s">
        <v>59</v>
      </c>
      <c r="K184" s="81">
        <v>42552</v>
      </c>
      <c r="L184" s="81">
        <v>42916</v>
      </c>
    </row>
    <row r="185" spans="1:12" ht="53.25" thickBot="1" x14ac:dyDescent="0.3">
      <c r="A185" s="82" t="s">
        <v>2177</v>
      </c>
      <c r="B185" s="123" t="s">
        <v>2178</v>
      </c>
      <c r="C185" s="123" t="s">
        <v>2179</v>
      </c>
      <c r="D185" s="82" t="s">
        <v>64</v>
      </c>
      <c r="E185" s="83">
        <v>100</v>
      </c>
      <c r="F185" s="123" t="s">
        <v>1700</v>
      </c>
      <c r="G185" s="123" t="s">
        <v>13</v>
      </c>
      <c r="H185" s="123" t="s">
        <v>45</v>
      </c>
      <c r="I185" s="123" t="s">
        <v>1825</v>
      </c>
      <c r="J185" s="123" t="s">
        <v>2180</v>
      </c>
      <c r="K185" s="84">
        <v>42552</v>
      </c>
      <c r="L185" s="84">
        <v>42916</v>
      </c>
    </row>
    <row r="186" spans="1:12" ht="53.25" thickBot="1" x14ac:dyDescent="0.3">
      <c r="A186" s="79" t="s">
        <v>2181</v>
      </c>
      <c r="B186" s="122" t="s">
        <v>2182</v>
      </c>
      <c r="C186" s="122" t="s">
        <v>2179</v>
      </c>
      <c r="D186" s="79" t="s">
        <v>18</v>
      </c>
      <c r="E186" s="80">
        <v>100</v>
      </c>
      <c r="F186" s="122" t="s">
        <v>1700</v>
      </c>
      <c r="G186" s="122" t="s">
        <v>13</v>
      </c>
      <c r="H186" s="122" t="s">
        <v>55</v>
      </c>
      <c r="I186" s="122" t="s">
        <v>1473</v>
      </c>
      <c r="J186" s="122" t="s">
        <v>86</v>
      </c>
      <c r="K186" s="81">
        <v>42552</v>
      </c>
      <c r="L186" s="81">
        <v>42582</v>
      </c>
    </row>
    <row r="187" spans="1:12" ht="53.25" thickBot="1" x14ac:dyDescent="0.3">
      <c r="A187" s="82" t="s">
        <v>2183</v>
      </c>
      <c r="B187" s="123" t="s">
        <v>2184</v>
      </c>
      <c r="C187" s="123" t="s">
        <v>2185</v>
      </c>
      <c r="D187" s="82" t="s">
        <v>18</v>
      </c>
      <c r="E187" s="83">
        <v>100</v>
      </c>
      <c r="F187" s="123" t="s">
        <v>1700</v>
      </c>
      <c r="G187" s="123" t="s">
        <v>13</v>
      </c>
      <c r="H187" s="123" t="s">
        <v>16</v>
      </c>
      <c r="I187" s="123" t="s">
        <v>1704</v>
      </c>
      <c r="J187" s="123" t="s">
        <v>17</v>
      </c>
      <c r="K187" s="84">
        <v>42552</v>
      </c>
      <c r="L187" s="84">
        <v>42735</v>
      </c>
    </row>
    <row r="188" spans="1:12" ht="63.75" thickBot="1" x14ac:dyDescent="0.3">
      <c r="A188" s="79" t="s">
        <v>2186</v>
      </c>
      <c r="B188" s="122" t="s">
        <v>2187</v>
      </c>
      <c r="C188" s="122" t="s">
        <v>2188</v>
      </c>
      <c r="D188" s="79" t="s">
        <v>64</v>
      </c>
      <c r="E188" s="80">
        <v>100</v>
      </c>
      <c r="F188" s="122" t="s">
        <v>1700</v>
      </c>
      <c r="G188" s="122" t="s">
        <v>13</v>
      </c>
      <c r="H188" s="122" t="s">
        <v>30</v>
      </c>
      <c r="I188" s="122" t="s">
        <v>31</v>
      </c>
      <c r="J188" s="122" t="s">
        <v>32</v>
      </c>
      <c r="K188" s="81">
        <v>42552</v>
      </c>
      <c r="L188" s="81">
        <v>42916</v>
      </c>
    </row>
    <row r="189" spans="1:12" ht="53.25" thickBot="1" x14ac:dyDescent="0.3">
      <c r="A189" s="82" t="s">
        <v>2189</v>
      </c>
      <c r="B189" s="123" t="s">
        <v>2190</v>
      </c>
      <c r="C189" s="123" t="s">
        <v>2191</v>
      </c>
      <c r="D189" s="82" t="s">
        <v>64</v>
      </c>
      <c r="E189" s="83">
        <v>100</v>
      </c>
      <c r="F189" s="123" t="s">
        <v>1700</v>
      </c>
      <c r="G189" s="123" t="s">
        <v>13</v>
      </c>
      <c r="H189" s="123" t="s">
        <v>16</v>
      </c>
      <c r="I189" s="123" t="s">
        <v>1704</v>
      </c>
      <c r="J189" s="123" t="s">
        <v>17</v>
      </c>
      <c r="K189" s="84">
        <v>42552</v>
      </c>
      <c r="L189" s="84">
        <v>42916</v>
      </c>
    </row>
    <row r="190" spans="1:12" ht="53.25" thickBot="1" x14ac:dyDescent="0.3">
      <c r="A190" s="79" t="s">
        <v>2192</v>
      </c>
      <c r="B190" s="122" t="s">
        <v>2193</v>
      </c>
      <c r="C190" s="122" t="s">
        <v>2191</v>
      </c>
      <c r="D190" s="79" t="s">
        <v>64</v>
      </c>
      <c r="E190" s="80">
        <v>100</v>
      </c>
      <c r="F190" s="122" t="s">
        <v>1700</v>
      </c>
      <c r="G190" s="122" t="s">
        <v>13</v>
      </c>
      <c r="H190" s="122" t="s">
        <v>16</v>
      </c>
      <c r="I190" s="122" t="s">
        <v>1704</v>
      </c>
      <c r="J190" s="122" t="s">
        <v>17</v>
      </c>
      <c r="K190" s="81">
        <v>42552</v>
      </c>
      <c r="L190" s="81">
        <v>42916</v>
      </c>
    </row>
    <row r="191" spans="1:12" ht="63.75" thickBot="1" x14ac:dyDescent="0.3">
      <c r="A191" s="82" t="s">
        <v>2194</v>
      </c>
      <c r="B191" s="123" t="s">
        <v>2195</v>
      </c>
      <c r="C191" s="123" t="s">
        <v>2196</v>
      </c>
      <c r="D191" s="82" t="s">
        <v>12</v>
      </c>
      <c r="E191" s="83">
        <v>0</v>
      </c>
      <c r="F191" s="123" t="s">
        <v>1700</v>
      </c>
      <c r="G191" s="123" t="s">
        <v>13</v>
      </c>
      <c r="H191" s="123" t="s">
        <v>56</v>
      </c>
      <c r="I191" s="123" t="s">
        <v>57</v>
      </c>
      <c r="J191" s="123" t="s">
        <v>63</v>
      </c>
      <c r="K191" s="84">
        <v>42552</v>
      </c>
      <c r="L191" s="84">
        <v>42916</v>
      </c>
    </row>
    <row r="192" spans="1:12" ht="105.75" thickBot="1" x14ac:dyDescent="0.3">
      <c r="A192" s="79" t="s">
        <v>2197</v>
      </c>
      <c r="B192" s="122" t="s">
        <v>2198</v>
      </c>
      <c r="C192" s="122" t="s">
        <v>2199</v>
      </c>
      <c r="D192" s="79" t="s">
        <v>18</v>
      </c>
      <c r="E192" s="80">
        <v>100</v>
      </c>
      <c r="F192" s="122" t="s">
        <v>1700</v>
      </c>
      <c r="G192" s="122" t="s">
        <v>13</v>
      </c>
      <c r="H192" s="122" t="s">
        <v>42</v>
      </c>
      <c r="I192" s="122" t="s">
        <v>43</v>
      </c>
      <c r="J192" s="122" t="s">
        <v>44</v>
      </c>
      <c r="K192" s="81">
        <v>42566</v>
      </c>
      <c r="L192" s="81">
        <v>42643</v>
      </c>
    </row>
    <row r="193" spans="1:12" ht="116.25" thickBot="1" x14ac:dyDescent="0.3">
      <c r="A193" s="82" t="s">
        <v>2200</v>
      </c>
      <c r="B193" s="123" t="s">
        <v>2201</v>
      </c>
      <c r="C193" s="123" t="s">
        <v>2202</v>
      </c>
      <c r="D193" s="82" t="s">
        <v>18</v>
      </c>
      <c r="E193" s="83">
        <v>100</v>
      </c>
      <c r="F193" s="123" t="s">
        <v>1700</v>
      </c>
      <c r="G193" s="123" t="s">
        <v>13</v>
      </c>
      <c r="H193" s="123" t="s">
        <v>42</v>
      </c>
      <c r="I193" s="123" t="s">
        <v>43</v>
      </c>
      <c r="J193" s="123" t="s">
        <v>44</v>
      </c>
      <c r="K193" s="84">
        <v>42566</v>
      </c>
      <c r="L193" s="84">
        <v>42643</v>
      </c>
    </row>
    <row r="194" spans="1:12" ht="63.75" thickBot="1" x14ac:dyDescent="0.3">
      <c r="A194" s="79" t="s">
        <v>2203</v>
      </c>
      <c r="B194" s="122" t="s">
        <v>2204</v>
      </c>
      <c r="C194" s="122" t="s">
        <v>2205</v>
      </c>
      <c r="D194" s="79" t="s">
        <v>18</v>
      </c>
      <c r="E194" s="80">
        <v>100</v>
      </c>
      <c r="F194" s="122" t="s">
        <v>1700</v>
      </c>
      <c r="G194" s="122" t="s">
        <v>13</v>
      </c>
      <c r="H194" s="122" t="s">
        <v>56</v>
      </c>
      <c r="I194" s="122" t="s">
        <v>57</v>
      </c>
      <c r="J194" s="122" t="s">
        <v>63</v>
      </c>
      <c r="K194" s="81">
        <v>42552</v>
      </c>
      <c r="L194" s="81">
        <v>42735</v>
      </c>
    </row>
    <row r="195" spans="1:12" ht="63.75" thickBot="1" x14ac:dyDescent="0.3">
      <c r="A195" s="82" t="s">
        <v>2206</v>
      </c>
      <c r="B195" s="123" t="s">
        <v>2207</v>
      </c>
      <c r="C195" s="123" t="s">
        <v>2205</v>
      </c>
      <c r="D195" s="82" t="s">
        <v>18</v>
      </c>
      <c r="E195" s="83">
        <v>100</v>
      </c>
      <c r="F195" s="123" t="s">
        <v>1700</v>
      </c>
      <c r="G195" s="123" t="s">
        <v>13</v>
      </c>
      <c r="H195" s="123" t="s">
        <v>30</v>
      </c>
      <c r="I195" s="123" t="s">
        <v>31</v>
      </c>
      <c r="J195" s="123" t="s">
        <v>32</v>
      </c>
      <c r="K195" s="84">
        <v>42552</v>
      </c>
      <c r="L195" s="84">
        <v>42735</v>
      </c>
    </row>
    <row r="196" spans="1:12" ht="53.25" thickBot="1" x14ac:dyDescent="0.3">
      <c r="A196" s="79" t="s">
        <v>2208</v>
      </c>
      <c r="B196" s="122" t="s">
        <v>2209</v>
      </c>
      <c r="C196" s="122" t="s">
        <v>2210</v>
      </c>
      <c r="D196" s="79" t="s">
        <v>64</v>
      </c>
      <c r="E196" s="80">
        <v>100</v>
      </c>
      <c r="F196" s="122" t="s">
        <v>1700</v>
      </c>
      <c r="G196" s="122" t="s">
        <v>13</v>
      </c>
      <c r="H196" s="122" t="s">
        <v>36</v>
      </c>
      <c r="I196" s="122" t="s">
        <v>37</v>
      </c>
      <c r="J196" s="122" t="s">
        <v>38</v>
      </c>
      <c r="K196" s="81">
        <v>42552</v>
      </c>
      <c r="L196" s="81">
        <v>42916</v>
      </c>
    </row>
    <row r="197" spans="1:12" ht="63.75" thickBot="1" x14ac:dyDescent="0.3">
      <c r="A197" s="82" t="s">
        <v>2211</v>
      </c>
      <c r="B197" s="123" t="s">
        <v>2212</v>
      </c>
      <c r="C197" s="123" t="s">
        <v>2210</v>
      </c>
      <c r="D197" s="82" t="s">
        <v>64</v>
      </c>
      <c r="E197" s="83">
        <v>100</v>
      </c>
      <c r="F197" s="123" t="s">
        <v>1700</v>
      </c>
      <c r="G197" s="123" t="s">
        <v>13</v>
      </c>
      <c r="H197" s="123" t="s">
        <v>30</v>
      </c>
      <c r="I197" s="123" t="s">
        <v>31</v>
      </c>
      <c r="J197" s="123" t="s">
        <v>32</v>
      </c>
      <c r="K197" s="84">
        <v>42552</v>
      </c>
      <c r="L197" s="84">
        <v>42916</v>
      </c>
    </row>
    <row r="198" spans="1:12" ht="53.25" thickBot="1" x14ac:dyDescent="0.3">
      <c r="A198" s="79" t="s">
        <v>2213</v>
      </c>
      <c r="B198" s="122" t="s">
        <v>2214</v>
      </c>
      <c r="C198" s="122" t="s">
        <v>2215</v>
      </c>
      <c r="D198" s="79" t="s">
        <v>18</v>
      </c>
      <c r="E198" s="80">
        <v>100</v>
      </c>
      <c r="F198" s="122" t="s">
        <v>1700</v>
      </c>
      <c r="G198" s="122" t="s">
        <v>13</v>
      </c>
      <c r="H198" s="122" t="s">
        <v>36</v>
      </c>
      <c r="I198" s="122" t="s">
        <v>37</v>
      </c>
      <c r="J198" s="122" t="s">
        <v>38</v>
      </c>
      <c r="K198" s="81">
        <v>42552</v>
      </c>
      <c r="L198" s="81">
        <v>42855</v>
      </c>
    </row>
    <row r="199" spans="1:12" ht="63.75" thickBot="1" x14ac:dyDescent="0.3">
      <c r="A199" s="82" t="s">
        <v>2216</v>
      </c>
      <c r="B199" s="123" t="s">
        <v>2217</v>
      </c>
      <c r="C199" s="123" t="s">
        <v>2218</v>
      </c>
      <c r="D199" s="82" t="s">
        <v>64</v>
      </c>
      <c r="E199" s="83">
        <v>100</v>
      </c>
      <c r="F199" s="123" t="s">
        <v>1700</v>
      </c>
      <c r="G199" s="123" t="s">
        <v>13</v>
      </c>
      <c r="H199" s="123" t="s">
        <v>14</v>
      </c>
      <c r="I199" s="123" t="s">
        <v>15</v>
      </c>
      <c r="J199" s="123" t="s">
        <v>59</v>
      </c>
      <c r="K199" s="84">
        <v>42552</v>
      </c>
      <c r="L199" s="84">
        <v>42916</v>
      </c>
    </row>
    <row r="200" spans="1:12" ht="63.75" thickBot="1" x14ac:dyDescent="0.3">
      <c r="A200" s="79" t="s">
        <v>2219</v>
      </c>
      <c r="B200" s="122" t="s">
        <v>2220</v>
      </c>
      <c r="C200" s="122" t="s">
        <v>2221</v>
      </c>
      <c r="D200" s="79" t="s">
        <v>64</v>
      </c>
      <c r="E200" s="80">
        <v>100</v>
      </c>
      <c r="F200" s="122" t="s">
        <v>1700</v>
      </c>
      <c r="G200" s="122" t="s">
        <v>13</v>
      </c>
      <c r="H200" s="122" t="s">
        <v>56</v>
      </c>
      <c r="I200" s="122" t="s">
        <v>57</v>
      </c>
      <c r="J200" s="122" t="s">
        <v>63</v>
      </c>
      <c r="K200" s="81">
        <v>42552</v>
      </c>
      <c r="L200" s="81">
        <v>42916</v>
      </c>
    </row>
    <row r="201" spans="1:12" ht="63.75" thickBot="1" x14ac:dyDescent="0.3">
      <c r="A201" s="82" t="s">
        <v>2222</v>
      </c>
      <c r="B201" s="123" t="s">
        <v>2223</v>
      </c>
      <c r="C201" s="123" t="s">
        <v>2224</v>
      </c>
      <c r="D201" s="82" t="s">
        <v>12</v>
      </c>
      <c r="E201" s="83">
        <v>100</v>
      </c>
      <c r="F201" s="123" t="s">
        <v>1700</v>
      </c>
      <c r="G201" s="123" t="s">
        <v>13</v>
      </c>
      <c r="H201" s="123" t="s">
        <v>30</v>
      </c>
      <c r="I201" s="123" t="s">
        <v>31</v>
      </c>
      <c r="J201" s="123" t="s">
        <v>32</v>
      </c>
      <c r="K201" s="84">
        <v>42552</v>
      </c>
      <c r="L201" s="84">
        <v>42734</v>
      </c>
    </row>
    <row r="202" spans="1:12" ht="53.25" thickBot="1" x14ac:dyDescent="0.3">
      <c r="A202" s="79" t="s">
        <v>2225</v>
      </c>
      <c r="B202" s="122" t="s">
        <v>2226</v>
      </c>
      <c r="C202" s="122" t="s">
        <v>2227</v>
      </c>
      <c r="D202" s="79" t="s">
        <v>64</v>
      </c>
      <c r="E202" s="80">
        <v>100</v>
      </c>
      <c r="F202" s="122" t="s">
        <v>1700</v>
      </c>
      <c r="G202" s="122" t="s">
        <v>13</v>
      </c>
      <c r="H202" s="122" t="s">
        <v>16</v>
      </c>
      <c r="I202" s="122" t="s">
        <v>1704</v>
      </c>
      <c r="J202" s="122" t="s">
        <v>17</v>
      </c>
      <c r="K202" s="81">
        <v>42552</v>
      </c>
      <c r="L202" s="81">
        <v>42916</v>
      </c>
    </row>
    <row r="203" spans="1:12" ht="63.75" thickBot="1" x14ac:dyDescent="0.3">
      <c r="A203" s="82" t="s">
        <v>2228</v>
      </c>
      <c r="B203" s="123" t="s">
        <v>2229</v>
      </c>
      <c r="C203" s="123" t="s">
        <v>2230</v>
      </c>
      <c r="D203" s="82" t="s">
        <v>64</v>
      </c>
      <c r="E203" s="83">
        <v>100</v>
      </c>
      <c r="F203" s="123" t="s">
        <v>1700</v>
      </c>
      <c r="G203" s="123" t="s">
        <v>13</v>
      </c>
      <c r="H203" s="123" t="s">
        <v>14</v>
      </c>
      <c r="I203" s="123" t="s">
        <v>15</v>
      </c>
      <c r="J203" s="123" t="s">
        <v>59</v>
      </c>
      <c r="K203" s="84">
        <v>42552</v>
      </c>
      <c r="L203" s="84">
        <v>42916</v>
      </c>
    </row>
    <row r="204" spans="1:12" ht="63.75" thickBot="1" x14ac:dyDescent="0.3">
      <c r="A204" s="79" t="s">
        <v>2231</v>
      </c>
      <c r="B204" s="122" t="s">
        <v>2232</v>
      </c>
      <c r="C204" s="122" t="s">
        <v>2230</v>
      </c>
      <c r="D204" s="79" t="s">
        <v>64</v>
      </c>
      <c r="E204" s="80">
        <v>100</v>
      </c>
      <c r="F204" s="122" t="s">
        <v>1700</v>
      </c>
      <c r="G204" s="122" t="s">
        <v>13</v>
      </c>
      <c r="H204" s="122" t="s">
        <v>14</v>
      </c>
      <c r="I204" s="122" t="s">
        <v>15</v>
      </c>
      <c r="J204" s="122" t="s">
        <v>59</v>
      </c>
      <c r="K204" s="81">
        <v>42552</v>
      </c>
      <c r="L204" s="81">
        <v>42916</v>
      </c>
    </row>
    <row r="205" spans="1:12" ht="53.25" thickBot="1" x14ac:dyDescent="0.3">
      <c r="A205" s="82" t="s">
        <v>2233</v>
      </c>
      <c r="B205" s="123" t="s">
        <v>2190</v>
      </c>
      <c r="C205" s="123" t="s">
        <v>2234</v>
      </c>
      <c r="D205" s="82" t="s">
        <v>64</v>
      </c>
      <c r="E205" s="83">
        <v>100</v>
      </c>
      <c r="F205" s="123" t="s">
        <v>1700</v>
      </c>
      <c r="G205" s="123" t="s">
        <v>13</v>
      </c>
      <c r="H205" s="123" t="s">
        <v>16</v>
      </c>
      <c r="I205" s="123" t="s">
        <v>1704</v>
      </c>
      <c r="J205" s="123" t="s">
        <v>17</v>
      </c>
      <c r="K205" s="84">
        <v>42552</v>
      </c>
      <c r="L205" s="84">
        <v>42916</v>
      </c>
    </row>
    <row r="206" spans="1:12" ht="53.25" thickBot="1" x14ac:dyDescent="0.3">
      <c r="A206" s="79" t="s">
        <v>2235</v>
      </c>
      <c r="B206" s="122" t="s">
        <v>2193</v>
      </c>
      <c r="C206" s="122" t="s">
        <v>2234</v>
      </c>
      <c r="D206" s="79" t="s">
        <v>64</v>
      </c>
      <c r="E206" s="80">
        <v>100</v>
      </c>
      <c r="F206" s="122" t="s">
        <v>1700</v>
      </c>
      <c r="G206" s="122" t="s">
        <v>13</v>
      </c>
      <c r="H206" s="122" t="s">
        <v>16</v>
      </c>
      <c r="I206" s="122" t="s">
        <v>1704</v>
      </c>
      <c r="J206" s="122" t="s">
        <v>17</v>
      </c>
      <c r="K206" s="81">
        <v>42552</v>
      </c>
      <c r="L206" s="81">
        <v>42916</v>
      </c>
    </row>
    <row r="207" spans="1:12" ht="53.25" thickBot="1" x14ac:dyDescent="0.3">
      <c r="A207" s="82" t="s">
        <v>2236</v>
      </c>
      <c r="B207" s="123" t="s">
        <v>119</v>
      </c>
      <c r="C207" s="123" t="s">
        <v>2237</v>
      </c>
      <c r="D207" s="82" t="s">
        <v>18</v>
      </c>
      <c r="E207" s="83">
        <v>100</v>
      </c>
      <c r="F207" s="123" t="s">
        <v>1700</v>
      </c>
      <c r="G207" s="123" t="s">
        <v>13</v>
      </c>
      <c r="H207" s="123" t="s">
        <v>36</v>
      </c>
      <c r="I207" s="123" t="s">
        <v>37</v>
      </c>
      <c r="J207" s="123" t="s">
        <v>38</v>
      </c>
      <c r="K207" s="84">
        <v>42552</v>
      </c>
      <c r="L207" s="84">
        <v>42735</v>
      </c>
    </row>
    <row r="208" spans="1:12" ht="84.75" thickBot="1" x14ac:dyDescent="0.3">
      <c r="A208" s="79" t="s">
        <v>2238</v>
      </c>
      <c r="B208" s="122" t="s">
        <v>2239</v>
      </c>
      <c r="C208" s="122" t="s">
        <v>2240</v>
      </c>
      <c r="D208" s="79" t="s">
        <v>18</v>
      </c>
      <c r="E208" s="80">
        <v>100</v>
      </c>
      <c r="F208" s="122" t="s">
        <v>1700</v>
      </c>
      <c r="G208" s="122" t="s">
        <v>13</v>
      </c>
      <c r="H208" s="122" t="s">
        <v>36</v>
      </c>
      <c r="I208" s="122" t="s">
        <v>37</v>
      </c>
      <c r="J208" s="122" t="s">
        <v>38</v>
      </c>
      <c r="K208" s="81">
        <v>42552</v>
      </c>
      <c r="L208" s="81">
        <v>42855</v>
      </c>
    </row>
    <row r="209" spans="1:12" ht="53.25" thickBot="1" x14ac:dyDescent="0.3">
      <c r="A209" s="82" t="s">
        <v>2241</v>
      </c>
      <c r="B209" s="123" t="s">
        <v>2242</v>
      </c>
      <c r="C209" s="123" t="s">
        <v>2243</v>
      </c>
      <c r="D209" s="82" t="s">
        <v>18</v>
      </c>
      <c r="E209" s="83">
        <v>100</v>
      </c>
      <c r="F209" s="123" t="s">
        <v>1700</v>
      </c>
      <c r="G209" s="123" t="s">
        <v>13</v>
      </c>
      <c r="H209" s="123" t="s">
        <v>36</v>
      </c>
      <c r="I209" s="123" t="s">
        <v>37</v>
      </c>
      <c r="J209" s="123" t="s">
        <v>38</v>
      </c>
      <c r="K209" s="84">
        <v>42552</v>
      </c>
      <c r="L209" s="84">
        <v>42735</v>
      </c>
    </row>
    <row r="210" spans="1:12" ht="53.25" thickBot="1" x14ac:dyDescent="0.3">
      <c r="A210" s="79" t="s">
        <v>2244</v>
      </c>
      <c r="B210" s="122" t="s">
        <v>2245</v>
      </c>
      <c r="C210" s="122" t="s">
        <v>2246</v>
      </c>
      <c r="D210" s="79" t="s">
        <v>18</v>
      </c>
      <c r="E210" s="80">
        <v>100</v>
      </c>
      <c r="F210" s="122" t="s">
        <v>1700</v>
      </c>
      <c r="G210" s="122" t="s">
        <v>13</v>
      </c>
      <c r="H210" s="122" t="s">
        <v>36</v>
      </c>
      <c r="I210" s="122" t="s">
        <v>37</v>
      </c>
      <c r="J210" s="122" t="s">
        <v>38</v>
      </c>
      <c r="K210" s="81">
        <v>42552</v>
      </c>
      <c r="L210" s="81">
        <v>42735</v>
      </c>
    </row>
    <row r="211" spans="1:12" ht="53.25" thickBot="1" x14ac:dyDescent="0.3">
      <c r="A211" s="82" t="s">
        <v>2247</v>
      </c>
      <c r="B211" s="123" t="s">
        <v>2248</v>
      </c>
      <c r="C211" s="123" t="s">
        <v>2249</v>
      </c>
      <c r="D211" s="82" t="s">
        <v>64</v>
      </c>
      <c r="E211" s="83">
        <v>100</v>
      </c>
      <c r="F211" s="123" t="s">
        <v>1700</v>
      </c>
      <c r="G211" s="123" t="s">
        <v>13</v>
      </c>
      <c r="H211" s="123" t="s">
        <v>16</v>
      </c>
      <c r="I211" s="123" t="s">
        <v>1704</v>
      </c>
      <c r="J211" s="123" t="s">
        <v>17</v>
      </c>
      <c r="K211" s="84">
        <v>42552</v>
      </c>
      <c r="L211" s="84">
        <v>42916</v>
      </c>
    </row>
    <row r="212" spans="1:12" ht="53.25" thickBot="1" x14ac:dyDescent="0.3">
      <c r="A212" s="79" t="s">
        <v>2250</v>
      </c>
      <c r="B212" s="122" t="s">
        <v>2251</v>
      </c>
      <c r="C212" s="122" t="s">
        <v>2249</v>
      </c>
      <c r="D212" s="79" t="s">
        <v>64</v>
      </c>
      <c r="E212" s="80">
        <v>100</v>
      </c>
      <c r="F212" s="122" t="s">
        <v>1700</v>
      </c>
      <c r="G212" s="122" t="s">
        <v>13</v>
      </c>
      <c r="H212" s="122" t="s">
        <v>16</v>
      </c>
      <c r="I212" s="122" t="s">
        <v>1704</v>
      </c>
      <c r="J212" s="122" t="s">
        <v>17</v>
      </c>
      <c r="K212" s="81">
        <v>42552</v>
      </c>
      <c r="L212" s="81">
        <v>42916</v>
      </c>
    </row>
    <row r="213" spans="1:12" ht="53.25" thickBot="1" x14ac:dyDescent="0.3">
      <c r="A213" s="82" t="s">
        <v>2252</v>
      </c>
      <c r="B213" s="123" t="s">
        <v>2253</v>
      </c>
      <c r="C213" s="123" t="s">
        <v>2249</v>
      </c>
      <c r="D213" s="82" t="s">
        <v>64</v>
      </c>
      <c r="E213" s="83">
        <v>100</v>
      </c>
      <c r="F213" s="123" t="s">
        <v>1700</v>
      </c>
      <c r="G213" s="123" t="s">
        <v>13</v>
      </c>
      <c r="H213" s="123" t="s">
        <v>16</v>
      </c>
      <c r="I213" s="123" t="s">
        <v>1704</v>
      </c>
      <c r="J213" s="123" t="s">
        <v>17</v>
      </c>
      <c r="K213" s="84">
        <v>42552</v>
      </c>
      <c r="L213" s="84">
        <v>42916</v>
      </c>
    </row>
    <row r="214" spans="1:12" ht="53.25" thickBot="1" x14ac:dyDescent="0.3">
      <c r="A214" s="79" t="s">
        <v>2254</v>
      </c>
      <c r="B214" s="122" t="s">
        <v>2190</v>
      </c>
      <c r="C214" s="122" t="s">
        <v>2255</v>
      </c>
      <c r="D214" s="79" t="s">
        <v>64</v>
      </c>
      <c r="E214" s="80">
        <v>100</v>
      </c>
      <c r="F214" s="122" t="s">
        <v>1700</v>
      </c>
      <c r="G214" s="122" t="s">
        <v>13</v>
      </c>
      <c r="H214" s="122" t="s">
        <v>16</v>
      </c>
      <c r="I214" s="122" t="s">
        <v>1704</v>
      </c>
      <c r="J214" s="122" t="s">
        <v>17</v>
      </c>
      <c r="K214" s="81">
        <v>42552</v>
      </c>
      <c r="L214" s="81">
        <v>42916</v>
      </c>
    </row>
    <row r="215" spans="1:12" ht="53.25" thickBot="1" x14ac:dyDescent="0.3">
      <c r="A215" s="82" t="s">
        <v>2256</v>
      </c>
      <c r="B215" s="123" t="s">
        <v>2193</v>
      </c>
      <c r="C215" s="123" t="s">
        <v>2255</v>
      </c>
      <c r="D215" s="82" t="s">
        <v>64</v>
      </c>
      <c r="E215" s="83">
        <v>100</v>
      </c>
      <c r="F215" s="123" t="s">
        <v>1700</v>
      </c>
      <c r="G215" s="123" t="s">
        <v>13</v>
      </c>
      <c r="H215" s="123" t="s">
        <v>16</v>
      </c>
      <c r="I215" s="123" t="s">
        <v>1704</v>
      </c>
      <c r="J215" s="123" t="s">
        <v>17</v>
      </c>
      <c r="K215" s="84">
        <v>42552</v>
      </c>
      <c r="L215" s="84">
        <v>42916</v>
      </c>
    </row>
    <row r="216" spans="1:12" ht="63.75" thickBot="1" x14ac:dyDescent="0.3">
      <c r="A216" s="79" t="s">
        <v>2257</v>
      </c>
      <c r="B216" s="122" t="s">
        <v>2258</v>
      </c>
      <c r="C216" s="122" t="s">
        <v>2259</v>
      </c>
      <c r="D216" s="79" t="s">
        <v>64</v>
      </c>
      <c r="E216" s="80">
        <v>100</v>
      </c>
      <c r="F216" s="122" t="s">
        <v>1700</v>
      </c>
      <c r="G216" s="122" t="s">
        <v>13</v>
      </c>
      <c r="H216" s="122" t="s">
        <v>14</v>
      </c>
      <c r="I216" s="122" t="s">
        <v>15</v>
      </c>
      <c r="J216" s="122" t="s">
        <v>59</v>
      </c>
      <c r="K216" s="81">
        <v>42552</v>
      </c>
      <c r="L216" s="81">
        <v>42916</v>
      </c>
    </row>
    <row r="217" spans="1:12" ht="84.75" thickBot="1" x14ac:dyDescent="0.3">
      <c r="A217" s="82" t="s">
        <v>2260</v>
      </c>
      <c r="B217" s="123" t="s">
        <v>2261</v>
      </c>
      <c r="C217" s="123" t="s">
        <v>2262</v>
      </c>
      <c r="D217" s="82" t="s">
        <v>64</v>
      </c>
      <c r="E217" s="83">
        <v>100</v>
      </c>
      <c r="F217" s="123" t="s">
        <v>1700</v>
      </c>
      <c r="G217" s="123" t="s">
        <v>13</v>
      </c>
      <c r="H217" s="123" t="s">
        <v>14</v>
      </c>
      <c r="I217" s="123" t="s">
        <v>15</v>
      </c>
      <c r="J217" s="123" t="s">
        <v>59</v>
      </c>
      <c r="K217" s="84">
        <v>42552</v>
      </c>
      <c r="L217" s="84">
        <v>42916</v>
      </c>
    </row>
    <row r="218" spans="1:12" ht="63.75" thickBot="1" x14ac:dyDescent="0.3">
      <c r="A218" s="79" t="s">
        <v>2263</v>
      </c>
      <c r="B218" s="122" t="s">
        <v>2264</v>
      </c>
      <c r="C218" s="122" t="s">
        <v>2265</v>
      </c>
      <c r="D218" s="79" t="s">
        <v>64</v>
      </c>
      <c r="E218" s="80">
        <v>100</v>
      </c>
      <c r="F218" s="122" t="s">
        <v>1700</v>
      </c>
      <c r="G218" s="122" t="s">
        <v>13</v>
      </c>
      <c r="H218" s="122" t="s">
        <v>14</v>
      </c>
      <c r="I218" s="122" t="s">
        <v>15</v>
      </c>
      <c r="J218" s="122" t="s">
        <v>59</v>
      </c>
      <c r="K218" s="81">
        <v>42552</v>
      </c>
      <c r="L218" s="81">
        <v>42916</v>
      </c>
    </row>
    <row r="219" spans="1:12" ht="63.75" thickBot="1" x14ac:dyDescent="0.3">
      <c r="A219" s="82" t="s">
        <v>2266</v>
      </c>
      <c r="B219" s="123" t="s">
        <v>2217</v>
      </c>
      <c r="C219" s="123" t="s">
        <v>2265</v>
      </c>
      <c r="D219" s="82" t="s">
        <v>64</v>
      </c>
      <c r="E219" s="83">
        <v>100</v>
      </c>
      <c r="F219" s="123" t="s">
        <v>1700</v>
      </c>
      <c r="G219" s="123" t="s">
        <v>13</v>
      </c>
      <c r="H219" s="123" t="s">
        <v>14</v>
      </c>
      <c r="I219" s="123" t="s">
        <v>15</v>
      </c>
      <c r="J219" s="123" t="s">
        <v>59</v>
      </c>
      <c r="K219" s="84">
        <v>42552</v>
      </c>
      <c r="L219" s="84">
        <v>42916</v>
      </c>
    </row>
    <row r="220" spans="1:12" ht="53.25" thickBot="1" x14ac:dyDescent="0.3">
      <c r="A220" s="79" t="s">
        <v>2267</v>
      </c>
      <c r="B220" s="122" t="s">
        <v>2268</v>
      </c>
      <c r="C220" s="122" t="s">
        <v>2269</v>
      </c>
      <c r="D220" s="79" t="s">
        <v>64</v>
      </c>
      <c r="E220" s="80">
        <v>100</v>
      </c>
      <c r="F220" s="122" t="s">
        <v>1700</v>
      </c>
      <c r="G220" s="122" t="s">
        <v>13</v>
      </c>
      <c r="H220" s="122" t="s">
        <v>29</v>
      </c>
      <c r="I220" s="122" t="s">
        <v>1470</v>
      </c>
      <c r="J220" s="122" t="s">
        <v>35</v>
      </c>
      <c r="K220" s="81">
        <v>42552</v>
      </c>
      <c r="L220" s="81">
        <v>42916</v>
      </c>
    </row>
    <row r="221" spans="1:12" ht="53.25" thickBot="1" x14ac:dyDescent="0.3">
      <c r="A221" s="82" t="s">
        <v>2270</v>
      </c>
      <c r="B221" s="123" t="s">
        <v>2193</v>
      </c>
      <c r="C221" s="123" t="s">
        <v>2269</v>
      </c>
      <c r="D221" s="82" t="s">
        <v>64</v>
      </c>
      <c r="E221" s="83">
        <v>100</v>
      </c>
      <c r="F221" s="123" t="s">
        <v>1700</v>
      </c>
      <c r="G221" s="123" t="s">
        <v>13</v>
      </c>
      <c r="H221" s="123" t="s">
        <v>29</v>
      </c>
      <c r="I221" s="123" t="s">
        <v>1470</v>
      </c>
      <c r="J221" s="123" t="s">
        <v>35</v>
      </c>
      <c r="K221" s="84">
        <v>42552</v>
      </c>
      <c r="L221" s="84">
        <v>42916</v>
      </c>
    </row>
    <row r="222" spans="1:12" ht="63.75" thickBot="1" x14ac:dyDescent="0.3">
      <c r="A222" s="79" t="s">
        <v>2271</v>
      </c>
      <c r="B222" s="122" t="s">
        <v>2220</v>
      </c>
      <c r="C222" s="122" t="s">
        <v>2272</v>
      </c>
      <c r="D222" s="79" t="s">
        <v>64</v>
      </c>
      <c r="E222" s="80">
        <v>100</v>
      </c>
      <c r="F222" s="122" t="s">
        <v>1700</v>
      </c>
      <c r="G222" s="122" t="s">
        <v>13</v>
      </c>
      <c r="H222" s="122" t="s">
        <v>56</v>
      </c>
      <c r="I222" s="122" t="s">
        <v>57</v>
      </c>
      <c r="J222" s="122" t="s">
        <v>63</v>
      </c>
      <c r="K222" s="81">
        <v>42552</v>
      </c>
      <c r="L222" s="81">
        <v>42916</v>
      </c>
    </row>
    <row r="223" spans="1:12" ht="63.75" thickBot="1" x14ac:dyDescent="0.3">
      <c r="A223" s="82" t="s">
        <v>2273</v>
      </c>
      <c r="B223" s="123" t="s">
        <v>2274</v>
      </c>
      <c r="C223" s="123" t="s">
        <v>2275</v>
      </c>
      <c r="D223" s="82" t="s">
        <v>64</v>
      </c>
      <c r="E223" s="83">
        <v>100</v>
      </c>
      <c r="F223" s="123" t="s">
        <v>1700</v>
      </c>
      <c r="G223" s="123" t="s">
        <v>13</v>
      </c>
      <c r="H223" s="123" t="s">
        <v>30</v>
      </c>
      <c r="I223" s="123" t="s">
        <v>31</v>
      </c>
      <c r="J223" s="123" t="s">
        <v>32</v>
      </c>
      <c r="K223" s="84">
        <v>42552</v>
      </c>
      <c r="L223" s="84">
        <v>42916</v>
      </c>
    </row>
    <row r="224" spans="1:12" ht="53.25" thickBot="1" x14ac:dyDescent="0.3">
      <c r="A224" s="79" t="s">
        <v>2276</v>
      </c>
      <c r="B224" s="122" t="s">
        <v>2277</v>
      </c>
      <c r="C224" s="122" t="s">
        <v>2278</v>
      </c>
      <c r="D224" s="79" t="s">
        <v>64</v>
      </c>
      <c r="E224" s="80">
        <v>100</v>
      </c>
      <c r="F224" s="122" t="s">
        <v>1700</v>
      </c>
      <c r="G224" s="122" t="s">
        <v>13</v>
      </c>
      <c r="H224" s="122" t="s">
        <v>16</v>
      </c>
      <c r="I224" s="122" t="s">
        <v>1704</v>
      </c>
      <c r="J224" s="122" t="s">
        <v>17</v>
      </c>
      <c r="K224" s="81">
        <v>42552</v>
      </c>
      <c r="L224" s="81">
        <v>42916</v>
      </c>
    </row>
    <row r="225" spans="1:12" ht="53.25" thickBot="1" x14ac:dyDescent="0.3">
      <c r="A225" s="82" t="s">
        <v>2279</v>
      </c>
      <c r="B225" s="123" t="s">
        <v>2251</v>
      </c>
      <c r="C225" s="123" t="s">
        <v>2280</v>
      </c>
      <c r="D225" s="82" t="s">
        <v>64</v>
      </c>
      <c r="E225" s="83">
        <v>100</v>
      </c>
      <c r="F225" s="123" t="s">
        <v>1700</v>
      </c>
      <c r="G225" s="123" t="s">
        <v>13</v>
      </c>
      <c r="H225" s="123" t="s">
        <v>16</v>
      </c>
      <c r="I225" s="123" t="s">
        <v>1704</v>
      </c>
      <c r="J225" s="123" t="s">
        <v>17</v>
      </c>
      <c r="K225" s="84">
        <v>42552</v>
      </c>
      <c r="L225" s="84">
        <v>42916</v>
      </c>
    </row>
    <row r="226" spans="1:12" ht="53.25" thickBot="1" x14ac:dyDescent="0.3">
      <c r="A226" s="79" t="s">
        <v>2281</v>
      </c>
      <c r="B226" s="122" t="s">
        <v>2248</v>
      </c>
      <c r="C226" s="122" t="s">
        <v>2280</v>
      </c>
      <c r="D226" s="79" t="s">
        <v>64</v>
      </c>
      <c r="E226" s="80">
        <v>100</v>
      </c>
      <c r="F226" s="122" t="s">
        <v>1700</v>
      </c>
      <c r="G226" s="122" t="s">
        <v>13</v>
      </c>
      <c r="H226" s="122" t="s">
        <v>16</v>
      </c>
      <c r="I226" s="122" t="s">
        <v>1704</v>
      </c>
      <c r="J226" s="122" t="s">
        <v>17</v>
      </c>
      <c r="K226" s="81">
        <v>42552</v>
      </c>
      <c r="L226" s="81">
        <v>42916</v>
      </c>
    </row>
    <row r="227" spans="1:12" ht="53.25" thickBot="1" x14ac:dyDescent="0.3">
      <c r="A227" s="82" t="s">
        <v>2282</v>
      </c>
      <c r="B227" s="123" t="s">
        <v>2253</v>
      </c>
      <c r="C227" s="123" t="s">
        <v>2280</v>
      </c>
      <c r="D227" s="82" t="s">
        <v>64</v>
      </c>
      <c r="E227" s="83">
        <v>100</v>
      </c>
      <c r="F227" s="123" t="s">
        <v>1700</v>
      </c>
      <c r="G227" s="123" t="s">
        <v>13</v>
      </c>
      <c r="H227" s="123" t="s">
        <v>16</v>
      </c>
      <c r="I227" s="123" t="s">
        <v>1704</v>
      </c>
      <c r="J227" s="123" t="s">
        <v>17</v>
      </c>
      <c r="K227" s="84">
        <v>42552</v>
      </c>
      <c r="L227" s="84">
        <v>42916</v>
      </c>
    </row>
    <row r="228" spans="1:12" ht="53.25" thickBot="1" x14ac:dyDescent="0.3">
      <c r="A228" s="79" t="s">
        <v>2283</v>
      </c>
      <c r="B228" s="122" t="s">
        <v>2190</v>
      </c>
      <c r="C228" s="122" t="s">
        <v>2284</v>
      </c>
      <c r="D228" s="79" t="s">
        <v>64</v>
      </c>
      <c r="E228" s="80">
        <v>100</v>
      </c>
      <c r="F228" s="122" t="s">
        <v>1700</v>
      </c>
      <c r="G228" s="122" t="s">
        <v>13</v>
      </c>
      <c r="H228" s="122" t="s">
        <v>16</v>
      </c>
      <c r="I228" s="122" t="s">
        <v>1704</v>
      </c>
      <c r="J228" s="122" t="s">
        <v>17</v>
      </c>
      <c r="K228" s="81">
        <v>42552</v>
      </c>
      <c r="L228" s="81">
        <v>42916</v>
      </c>
    </row>
    <row r="229" spans="1:12" ht="53.25" thickBot="1" x14ac:dyDescent="0.3">
      <c r="A229" s="82" t="s">
        <v>2285</v>
      </c>
      <c r="B229" s="123" t="s">
        <v>2193</v>
      </c>
      <c r="C229" s="123" t="s">
        <v>2284</v>
      </c>
      <c r="D229" s="82" t="s">
        <v>64</v>
      </c>
      <c r="E229" s="83">
        <v>100</v>
      </c>
      <c r="F229" s="123" t="s">
        <v>1700</v>
      </c>
      <c r="G229" s="123" t="s">
        <v>13</v>
      </c>
      <c r="H229" s="123" t="s">
        <v>16</v>
      </c>
      <c r="I229" s="123" t="s">
        <v>1704</v>
      </c>
      <c r="J229" s="123" t="s">
        <v>17</v>
      </c>
      <c r="K229" s="84">
        <v>42552</v>
      </c>
      <c r="L229" s="84">
        <v>42916</v>
      </c>
    </row>
    <row r="230" spans="1:12" ht="53.25" thickBot="1" x14ac:dyDescent="0.3">
      <c r="A230" s="79" t="s">
        <v>2286</v>
      </c>
      <c r="B230" s="122" t="s">
        <v>2190</v>
      </c>
      <c r="C230" s="122" t="s">
        <v>2287</v>
      </c>
      <c r="D230" s="79" t="s">
        <v>64</v>
      </c>
      <c r="E230" s="80">
        <v>100</v>
      </c>
      <c r="F230" s="122" t="s">
        <v>1700</v>
      </c>
      <c r="G230" s="122" t="s">
        <v>13</v>
      </c>
      <c r="H230" s="122" t="s">
        <v>16</v>
      </c>
      <c r="I230" s="122" t="s">
        <v>1704</v>
      </c>
      <c r="J230" s="122" t="s">
        <v>17</v>
      </c>
      <c r="K230" s="81">
        <v>42552</v>
      </c>
      <c r="L230" s="81">
        <v>42916</v>
      </c>
    </row>
    <row r="231" spans="1:12" ht="53.25" thickBot="1" x14ac:dyDescent="0.3">
      <c r="A231" s="82" t="s">
        <v>2288</v>
      </c>
      <c r="B231" s="123" t="s">
        <v>2193</v>
      </c>
      <c r="C231" s="123" t="s">
        <v>2287</v>
      </c>
      <c r="D231" s="82" t="s">
        <v>64</v>
      </c>
      <c r="E231" s="83">
        <v>100</v>
      </c>
      <c r="F231" s="123" t="s">
        <v>1700</v>
      </c>
      <c r="G231" s="123" t="s">
        <v>13</v>
      </c>
      <c r="H231" s="123" t="s">
        <v>16</v>
      </c>
      <c r="I231" s="123" t="s">
        <v>1704</v>
      </c>
      <c r="J231" s="123" t="s">
        <v>17</v>
      </c>
      <c r="K231" s="84">
        <v>42552</v>
      </c>
      <c r="L231" s="84">
        <v>42916</v>
      </c>
    </row>
    <row r="232" spans="1:12" ht="53.25" thickBot="1" x14ac:dyDescent="0.3">
      <c r="A232" s="79" t="s">
        <v>2289</v>
      </c>
      <c r="B232" s="122" t="s">
        <v>2290</v>
      </c>
      <c r="C232" s="122" t="s">
        <v>2291</v>
      </c>
      <c r="D232" s="79" t="s">
        <v>64</v>
      </c>
      <c r="E232" s="80">
        <v>100</v>
      </c>
      <c r="F232" s="122" t="s">
        <v>1700</v>
      </c>
      <c r="G232" s="122" t="s">
        <v>13</v>
      </c>
      <c r="H232" s="122" t="s">
        <v>16</v>
      </c>
      <c r="I232" s="122" t="s">
        <v>1704</v>
      </c>
      <c r="J232" s="122" t="s">
        <v>17</v>
      </c>
      <c r="K232" s="81">
        <v>42552</v>
      </c>
      <c r="L232" s="81">
        <v>42916</v>
      </c>
    </row>
    <row r="233" spans="1:12" ht="63.75" thickBot="1" x14ac:dyDescent="0.3">
      <c r="A233" s="82" t="s">
        <v>2292</v>
      </c>
      <c r="B233" s="123" t="s">
        <v>2242</v>
      </c>
      <c r="C233" s="123" t="s">
        <v>2293</v>
      </c>
      <c r="D233" s="82" t="s">
        <v>64</v>
      </c>
      <c r="E233" s="83">
        <v>100</v>
      </c>
      <c r="F233" s="123" t="s">
        <v>1700</v>
      </c>
      <c r="G233" s="123" t="s">
        <v>13</v>
      </c>
      <c r="H233" s="123" t="s">
        <v>30</v>
      </c>
      <c r="I233" s="123" t="s">
        <v>31</v>
      </c>
      <c r="J233" s="123" t="s">
        <v>32</v>
      </c>
      <c r="K233" s="84">
        <v>42552</v>
      </c>
      <c r="L233" s="84">
        <v>42916</v>
      </c>
    </row>
    <row r="234" spans="1:12" ht="53.25" thickBot="1" x14ac:dyDescent="0.3">
      <c r="A234" s="79" t="s">
        <v>2294</v>
      </c>
      <c r="B234" s="122" t="s">
        <v>2295</v>
      </c>
      <c r="C234" s="122" t="s">
        <v>2296</v>
      </c>
      <c r="D234" s="79" t="s">
        <v>64</v>
      </c>
      <c r="E234" s="80">
        <v>100</v>
      </c>
      <c r="F234" s="122" t="s">
        <v>1700</v>
      </c>
      <c r="G234" s="122" t="s">
        <v>13</v>
      </c>
      <c r="H234" s="122" t="s">
        <v>16</v>
      </c>
      <c r="I234" s="122" t="s">
        <v>1704</v>
      </c>
      <c r="J234" s="122" t="s">
        <v>17</v>
      </c>
      <c r="K234" s="81">
        <v>42552</v>
      </c>
      <c r="L234" s="81">
        <v>42916</v>
      </c>
    </row>
    <row r="235" spans="1:12" ht="53.25" thickBot="1" x14ac:dyDescent="0.3">
      <c r="A235" s="82" t="s">
        <v>2297</v>
      </c>
      <c r="B235" s="123" t="s">
        <v>2251</v>
      </c>
      <c r="C235" s="123" t="s">
        <v>2298</v>
      </c>
      <c r="D235" s="82" t="s">
        <v>64</v>
      </c>
      <c r="E235" s="83">
        <v>100</v>
      </c>
      <c r="F235" s="123" t="s">
        <v>1700</v>
      </c>
      <c r="G235" s="123" t="s">
        <v>13</v>
      </c>
      <c r="H235" s="123" t="s">
        <v>16</v>
      </c>
      <c r="I235" s="123" t="s">
        <v>1704</v>
      </c>
      <c r="J235" s="123" t="s">
        <v>17</v>
      </c>
      <c r="K235" s="84">
        <v>42552</v>
      </c>
      <c r="L235" s="84">
        <v>42916</v>
      </c>
    </row>
    <row r="236" spans="1:12" ht="53.25" thickBot="1" x14ac:dyDescent="0.3">
      <c r="A236" s="79" t="s">
        <v>2299</v>
      </c>
      <c r="B236" s="122" t="s">
        <v>2248</v>
      </c>
      <c r="C236" s="122" t="s">
        <v>2298</v>
      </c>
      <c r="D236" s="79" t="s">
        <v>64</v>
      </c>
      <c r="E236" s="80">
        <v>100</v>
      </c>
      <c r="F236" s="122" t="s">
        <v>1700</v>
      </c>
      <c r="G236" s="122" t="s">
        <v>13</v>
      </c>
      <c r="H236" s="122" t="s">
        <v>16</v>
      </c>
      <c r="I236" s="122" t="s">
        <v>1704</v>
      </c>
      <c r="J236" s="122" t="s">
        <v>17</v>
      </c>
      <c r="K236" s="81">
        <v>42552</v>
      </c>
      <c r="L236" s="81">
        <v>42916</v>
      </c>
    </row>
    <row r="237" spans="1:12" ht="53.25" thickBot="1" x14ac:dyDescent="0.3">
      <c r="A237" s="82" t="s">
        <v>2300</v>
      </c>
      <c r="B237" s="123" t="s">
        <v>2253</v>
      </c>
      <c r="C237" s="123" t="s">
        <v>2298</v>
      </c>
      <c r="D237" s="82" t="s">
        <v>64</v>
      </c>
      <c r="E237" s="83">
        <v>100</v>
      </c>
      <c r="F237" s="123" t="s">
        <v>1700</v>
      </c>
      <c r="G237" s="123" t="s">
        <v>13</v>
      </c>
      <c r="H237" s="123" t="s">
        <v>16</v>
      </c>
      <c r="I237" s="123" t="s">
        <v>1704</v>
      </c>
      <c r="J237" s="123" t="s">
        <v>17</v>
      </c>
      <c r="K237" s="84">
        <v>42552</v>
      </c>
      <c r="L237" s="84">
        <v>42916</v>
      </c>
    </row>
    <row r="238" spans="1:12" ht="53.25" thickBot="1" x14ac:dyDescent="0.3">
      <c r="A238" s="79" t="s">
        <v>2301</v>
      </c>
      <c r="B238" s="122" t="s">
        <v>2302</v>
      </c>
      <c r="C238" s="122" t="s">
        <v>2303</v>
      </c>
      <c r="D238" s="79" t="s">
        <v>18</v>
      </c>
      <c r="E238" s="80">
        <v>100</v>
      </c>
      <c r="F238" s="122" t="s">
        <v>1700</v>
      </c>
      <c r="G238" s="122" t="s">
        <v>13</v>
      </c>
      <c r="H238" s="122" t="s">
        <v>16</v>
      </c>
      <c r="I238" s="122" t="s">
        <v>1704</v>
      </c>
      <c r="J238" s="122" t="s">
        <v>17</v>
      </c>
      <c r="K238" s="81">
        <v>42552</v>
      </c>
      <c r="L238" s="81">
        <v>42735</v>
      </c>
    </row>
    <row r="239" spans="1:12" ht="53.25" thickBot="1" x14ac:dyDescent="0.3">
      <c r="A239" s="82" t="s">
        <v>2304</v>
      </c>
      <c r="B239" s="123" t="s">
        <v>2226</v>
      </c>
      <c r="C239" s="123" t="s">
        <v>2305</v>
      </c>
      <c r="D239" s="82" t="s">
        <v>64</v>
      </c>
      <c r="E239" s="83">
        <v>100</v>
      </c>
      <c r="F239" s="123" t="s">
        <v>1700</v>
      </c>
      <c r="G239" s="123" t="s">
        <v>13</v>
      </c>
      <c r="H239" s="123" t="s">
        <v>16</v>
      </c>
      <c r="I239" s="123" t="s">
        <v>1704</v>
      </c>
      <c r="J239" s="123" t="s">
        <v>17</v>
      </c>
      <c r="K239" s="84">
        <v>42552</v>
      </c>
      <c r="L239" s="84">
        <v>42916</v>
      </c>
    </row>
    <row r="240" spans="1:12" ht="74.25" thickBot="1" x14ac:dyDescent="0.3">
      <c r="A240" s="79" t="s">
        <v>2306</v>
      </c>
      <c r="B240" s="122" t="s">
        <v>2307</v>
      </c>
      <c r="C240" s="122" t="s">
        <v>2308</v>
      </c>
      <c r="D240" s="79" t="s">
        <v>18</v>
      </c>
      <c r="E240" s="80">
        <v>100</v>
      </c>
      <c r="F240" s="122" t="s">
        <v>1700</v>
      </c>
      <c r="G240" s="122" t="s">
        <v>13</v>
      </c>
      <c r="H240" s="122" t="s">
        <v>87</v>
      </c>
      <c r="I240" s="122" t="s">
        <v>88</v>
      </c>
      <c r="J240" s="122" t="s">
        <v>89</v>
      </c>
      <c r="K240" s="81">
        <v>42583</v>
      </c>
      <c r="L240" s="81">
        <v>42766</v>
      </c>
    </row>
    <row r="241" spans="1:12" ht="53.25" thickBot="1" x14ac:dyDescent="0.3">
      <c r="A241" s="82" t="s">
        <v>2309</v>
      </c>
      <c r="B241" s="123" t="s">
        <v>2310</v>
      </c>
      <c r="C241" s="123" t="s">
        <v>2311</v>
      </c>
      <c r="D241" s="82" t="s">
        <v>18</v>
      </c>
      <c r="E241" s="83">
        <v>100</v>
      </c>
      <c r="F241" s="123" t="s">
        <v>1700</v>
      </c>
      <c r="G241" s="123" t="s">
        <v>13</v>
      </c>
      <c r="H241" s="123" t="s">
        <v>68</v>
      </c>
      <c r="I241" s="123" t="s">
        <v>1468</v>
      </c>
      <c r="J241" s="123" t="s">
        <v>69</v>
      </c>
      <c r="K241" s="84">
        <v>42566</v>
      </c>
      <c r="L241" s="84">
        <v>42581</v>
      </c>
    </row>
    <row r="242" spans="1:12" ht="53.25" thickBot="1" x14ac:dyDescent="0.3">
      <c r="A242" s="79" t="s">
        <v>2312</v>
      </c>
      <c r="B242" s="122" t="s">
        <v>2313</v>
      </c>
      <c r="C242" s="122" t="s">
        <v>2314</v>
      </c>
      <c r="D242" s="79" t="s">
        <v>18</v>
      </c>
      <c r="E242" s="80">
        <v>100</v>
      </c>
      <c r="F242" s="122" t="s">
        <v>1700</v>
      </c>
      <c r="G242" s="122" t="s">
        <v>13</v>
      </c>
      <c r="H242" s="122" t="s">
        <v>42</v>
      </c>
      <c r="I242" s="122" t="s">
        <v>43</v>
      </c>
      <c r="J242" s="122" t="s">
        <v>44</v>
      </c>
      <c r="K242" s="81">
        <v>42570</v>
      </c>
      <c r="L242" s="81">
        <v>42723</v>
      </c>
    </row>
    <row r="243" spans="1:12" ht="84.75" thickBot="1" x14ac:dyDescent="0.3">
      <c r="A243" s="82" t="s">
        <v>2315</v>
      </c>
      <c r="B243" s="123" t="s">
        <v>2316</v>
      </c>
      <c r="C243" s="123" t="s">
        <v>2314</v>
      </c>
      <c r="D243" s="82" t="s">
        <v>18</v>
      </c>
      <c r="E243" s="83">
        <v>100</v>
      </c>
      <c r="F243" s="123" t="s">
        <v>1700</v>
      </c>
      <c r="G243" s="123" t="s">
        <v>13</v>
      </c>
      <c r="H243" s="123" t="s">
        <v>42</v>
      </c>
      <c r="I243" s="123" t="s">
        <v>43</v>
      </c>
      <c r="J243" s="123" t="s">
        <v>44</v>
      </c>
      <c r="K243" s="84">
        <v>42552</v>
      </c>
      <c r="L243" s="84">
        <v>42735</v>
      </c>
    </row>
    <row r="244" spans="1:12" ht="116.25" thickBot="1" x14ac:dyDescent="0.3">
      <c r="A244" s="79" t="s">
        <v>2317</v>
      </c>
      <c r="B244" s="122" t="s">
        <v>2318</v>
      </c>
      <c r="C244" s="122" t="s">
        <v>2319</v>
      </c>
      <c r="D244" s="79" t="s">
        <v>18</v>
      </c>
      <c r="E244" s="80">
        <v>100</v>
      </c>
      <c r="F244" s="122" t="s">
        <v>1700</v>
      </c>
      <c r="G244" s="122" t="s">
        <v>13</v>
      </c>
      <c r="H244" s="122" t="s">
        <v>58</v>
      </c>
      <c r="I244" s="122" t="s">
        <v>1966</v>
      </c>
      <c r="J244" s="122" t="s">
        <v>2320</v>
      </c>
      <c r="K244" s="81">
        <v>42566</v>
      </c>
      <c r="L244" s="81">
        <v>42735</v>
      </c>
    </row>
    <row r="245" spans="1:12" ht="63.75" thickBot="1" x14ac:dyDescent="0.3">
      <c r="A245" s="82" t="s">
        <v>2321</v>
      </c>
      <c r="B245" s="123" t="s">
        <v>2322</v>
      </c>
      <c r="C245" s="123" t="s">
        <v>2323</v>
      </c>
      <c r="D245" s="82" t="s">
        <v>64</v>
      </c>
      <c r="E245" s="83">
        <v>100</v>
      </c>
      <c r="F245" s="123" t="s">
        <v>1700</v>
      </c>
      <c r="G245" s="123" t="s">
        <v>13</v>
      </c>
      <c r="H245" s="123" t="s">
        <v>46</v>
      </c>
      <c r="I245" s="123" t="s">
        <v>1467</v>
      </c>
      <c r="J245" s="123" t="s">
        <v>47</v>
      </c>
      <c r="K245" s="84">
        <v>42552</v>
      </c>
      <c r="L245" s="84">
        <v>42916</v>
      </c>
    </row>
    <row r="246" spans="1:12" ht="63.75" thickBot="1" x14ac:dyDescent="0.3">
      <c r="A246" s="79" t="s">
        <v>2324</v>
      </c>
      <c r="B246" s="122" t="s">
        <v>2325</v>
      </c>
      <c r="C246" s="122" t="s">
        <v>2323</v>
      </c>
      <c r="D246" s="79" t="s">
        <v>64</v>
      </c>
      <c r="E246" s="80">
        <v>100</v>
      </c>
      <c r="F246" s="122" t="s">
        <v>1700</v>
      </c>
      <c r="G246" s="122" t="s">
        <v>13</v>
      </c>
      <c r="H246" s="122" t="s">
        <v>14</v>
      </c>
      <c r="I246" s="122" t="s">
        <v>15</v>
      </c>
      <c r="J246" s="122" t="s">
        <v>59</v>
      </c>
      <c r="K246" s="81">
        <v>42552</v>
      </c>
      <c r="L246" s="81">
        <v>42916</v>
      </c>
    </row>
    <row r="247" spans="1:12" ht="63.75" thickBot="1" x14ac:dyDescent="0.3">
      <c r="A247" s="82" t="s">
        <v>2326</v>
      </c>
      <c r="B247" s="123" t="s">
        <v>2327</v>
      </c>
      <c r="C247" s="123" t="s">
        <v>2328</v>
      </c>
      <c r="D247" s="82" t="s">
        <v>64</v>
      </c>
      <c r="E247" s="83">
        <v>100</v>
      </c>
      <c r="F247" s="123" t="s">
        <v>1700</v>
      </c>
      <c r="G247" s="123" t="s">
        <v>13</v>
      </c>
      <c r="H247" s="123" t="s">
        <v>14</v>
      </c>
      <c r="I247" s="123" t="s">
        <v>15</v>
      </c>
      <c r="J247" s="123" t="s">
        <v>59</v>
      </c>
      <c r="K247" s="84">
        <v>42552</v>
      </c>
      <c r="L247" s="84">
        <v>42916</v>
      </c>
    </row>
    <row r="248" spans="1:12" ht="95.25" thickBot="1" x14ac:dyDescent="0.3">
      <c r="A248" s="79" t="s">
        <v>2329</v>
      </c>
      <c r="B248" s="122" t="s">
        <v>2330</v>
      </c>
      <c r="C248" s="122" t="s">
        <v>2328</v>
      </c>
      <c r="D248" s="79" t="s">
        <v>18</v>
      </c>
      <c r="E248" s="80">
        <v>100</v>
      </c>
      <c r="F248" s="122" t="s">
        <v>1700</v>
      </c>
      <c r="G248" s="122" t="s">
        <v>13</v>
      </c>
      <c r="H248" s="122" t="s">
        <v>46</v>
      </c>
      <c r="I248" s="122" t="s">
        <v>1467</v>
      </c>
      <c r="J248" s="122" t="s">
        <v>47</v>
      </c>
      <c r="K248" s="81">
        <v>42552</v>
      </c>
      <c r="L248" s="81">
        <v>42705</v>
      </c>
    </row>
    <row r="249" spans="1:12" ht="53.25" thickBot="1" x14ac:dyDescent="0.3">
      <c r="A249" s="82" t="s">
        <v>2331</v>
      </c>
      <c r="B249" s="123" t="s">
        <v>2332</v>
      </c>
      <c r="C249" s="123" t="s">
        <v>2333</v>
      </c>
      <c r="D249" s="82" t="s">
        <v>18</v>
      </c>
      <c r="E249" s="83">
        <v>100</v>
      </c>
      <c r="F249" s="123" t="s">
        <v>1700</v>
      </c>
      <c r="G249" s="123" t="s">
        <v>13</v>
      </c>
      <c r="H249" s="123" t="s">
        <v>36</v>
      </c>
      <c r="I249" s="123" t="s">
        <v>37</v>
      </c>
      <c r="J249" s="123" t="s">
        <v>38</v>
      </c>
      <c r="K249" s="84">
        <v>42552</v>
      </c>
      <c r="L249" s="84">
        <v>42735</v>
      </c>
    </row>
    <row r="250" spans="1:12" ht="53.25" thickBot="1" x14ac:dyDescent="0.3">
      <c r="A250" s="79" t="s">
        <v>2334</v>
      </c>
      <c r="B250" s="122" t="s">
        <v>2335</v>
      </c>
      <c r="C250" s="122" t="s">
        <v>2333</v>
      </c>
      <c r="D250" s="79" t="s">
        <v>18</v>
      </c>
      <c r="E250" s="80">
        <v>100</v>
      </c>
      <c r="F250" s="122" t="s">
        <v>1700</v>
      </c>
      <c r="G250" s="122" t="s">
        <v>13</v>
      </c>
      <c r="H250" s="122" t="s">
        <v>36</v>
      </c>
      <c r="I250" s="122" t="s">
        <v>37</v>
      </c>
      <c r="J250" s="122" t="s">
        <v>38</v>
      </c>
      <c r="K250" s="81">
        <v>42552</v>
      </c>
      <c r="L250" s="81">
        <v>42735</v>
      </c>
    </row>
    <row r="251" spans="1:12" ht="84.75" thickBot="1" x14ac:dyDescent="0.3">
      <c r="A251" s="82" t="s">
        <v>2336</v>
      </c>
      <c r="B251" s="123" t="s">
        <v>2261</v>
      </c>
      <c r="C251" s="123" t="s">
        <v>2337</v>
      </c>
      <c r="D251" s="82" t="s">
        <v>64</v>
      </c>
      <c r="E251" s="83">
        <v>100</v>
      </c>
      <c r="F251" s="123" t="s">
        <v>1700</v>
      </c>
      <c r="G251" s="123" t="s">
        <v>13</v>
      </c>
      <c r="H251" s="123" t="s">
        <v>14</v>
      </c>
      <c r="I251" s="123" t="s">
        <v>15</v>
      </c>
      <c r="J251" s="123" t="s">
        <v>59</v>
      </c>
      <c r="K251" s="84">
        <v>42552</v>
      </c>
      <c r="L251" s="84">
        <v>42916</v>
      </c>
    </row>
    <row r="252" spans="1:12" ht="84.75" thickBot="1" x14ac:dyDescent="0.3">
      <c r="A252" s="79" t="s">
        <v>2338</v>
      </c>
      <c r="B252" s="122" t="s">
        <v>2261</v>
      </c>
      <c r="C252" s="122" t="s">
        <v>2339</v>
      </c>
      <c r="D252" s="79" t="s">
        <v>64</v>
      </c>
      <c r="E252" s="80">
        <v>100</v>
      </c>
      <c r="F252" s="122" t="s">
        <v>1700</v>
      </c>
      <c r="G252" s="122" t="s">
        <v>13</v>
      </c>
      <c r="H252" s="122" t="s">
        <v>14</v>
      </c>
      <c r="I252" s="122" t="s">
        <v>15</v>
      </c>
      <c r="J252" s="122" t="s">
        <v>59</v>
      </c>
      <c r="K252" s="81">
        <v>42552</v>
      </c>
      <c r="L252" s="81">
        <v>42916</v>
      </c>
    </row>
    <row r="253" spans="1:12" ht="63.75" thickBot="1" x14ac:dyDescent="0.3">
      <c r="A253" s="82" t="s">
        <v>2340</v>
      </c>
      <c r="B253" s="123" t="s">
        <v>2341</v>
      </c>
      <c r="C253" s="123" t="s">
        <v>2342</v>
      </c>
      <c r="D253" s="82" t="s">
        <v>64</v>
      </c>
      <c r="E253" s="83">
        <v>100</v>
      </c>
      <c r="F253" s="123" t="s">
        <v>1700</v>
      </c>
      <c r="G253" s="123" t="s">
        <v>13</v>
      </c>
      <c r="H253" s="123" t="s">
        <v>14</v>
      </c>
      <c r="I253" s="123" t="s">
        <v>15</v>
      </c>
      <c r="J253" s="123" t="s">
        <v>59</v>
      </c>
      <c r="K253" s="84">
        <v>42552</v>
      </c>
      <c r="L253" s="84">
        <v>42916</v>
      </c>
    </row>
    <row r="254" spans="1:12" ht="63.75" thickBot="1" x14ac:dyDescent="0.3">
      <c r="A254" s="79" t="s">
        <v>2343</v>
      </c>
      <c r="B254" s="122" t="s">
        <v>2344</v>
      </c>
      <c r="C254" s="122" t="s">
        <v>2345</v>
      </c>
      <c r="D254" s="79" t="s">
        <v>18</v>
      </c>
      <c r="E254" s="80">
        <v>100</v>
      </c>
      <c r="F254" s="122" t="s">
        <v>1700</v>
      </c>
      <c r="G254" s="122" t="s">
        <v>13</v>
      </c>
      <c r="H254" s="122" t="s">
        <v>14</v>
      </c>
      <c r="I254" s="122" t="s">
        <v>15</v>
      </c>
      <c r="J254" s="122" t="s">
        <v>59</v>
      </c>
      <c r="K254" s="81">
        <v>42552</v>
      </c>
      <c r="L254" s="81">
        <v>42735</v>
      </c>
    </row>
    <row r="255" spans="1:12" ht="63.75" thickBot="1" x14ac:dyDescent="0.3">
      <c r="A255" s="82" t="s">
        <v>2346</v>
      </c>
      <c r="B255" s="123" t="s">
        <v>2217</v>
      </c>
      <c r="C255" s="123" t="s">
        <v>2347</v>
      </c>
      <c r="D255" s="82" t="s">
        <v>64</v>
      </c>
      <c r="E255" s="83">
        <v>100</v>
      </c>
      <c r="F255" s="123" t="s">
        <v>1700</v>
      </c>
      <c r="G255" s="123" t="s">
        <v>13</v>
      </c>
      <c r="H255" s="123" t="s">
        <v>14</v>
      </c>
      <c r="I255" s="123" t="s">
        <v>15</v>
      </c>
      <c r="J255" s="123" t="s">
        <v>59</v>
      </c>
      <c r="K255" s="84">
        <v>42552</v>
      </c>
      <c r="L255" s="84">
        <v>42916</v>
      </c>
    </row>
    <row r="256" spans="1:12" ht="53.25" thickBot="1" x14ac:dyDescent="0.3">
      <c r="A256" s="79" t="s">
        <v>2348</v>
      </c>
      <c r="B256" s="122" t="s">
        <v>2349</v>
      </c>
      <c r="C256" s="122" t="s">
        <v>2170</v>
      </c>
      <c r="D256" s="79" t="s">
        <v>64</v>
      </c>
      <c r="E256" s="80">
        <v>100</v>
      </c>
      <c r="F256" s="122" t="s">
        <v>1700</v>
      </c>
      <c r="G256" s="122" t="s">
        <v>13</v>
      </c>
      <c r="H256" s="122" t="s">
        <v>16</v>
      </c>
      <c r="I256" s="122" t="s">
        <v>1704</v>
      </c>
      <c r="J256" s="122" t="s">
        <v>17</v>
      </c>
      <c r="K256" s="81">
        <v>42552</v>
      </c>
      <c r="L256" s="81">
        <v>42916</v>
      </c>
    </row>
    <row r="257" spans="1:12" ht="53.25" thickBot="1" x14ac:dyDescent="0.3">
      <c r="A257" s="82" t="s">
        <v>2350</v>
      </c>
      <c r="B257" s="123" t="s">
        <v>2351</v>
      </c>
      <c r="C257" s="123" t="s">
        <v>2170</v>
      </c>
      <c r="D257" s="82" t="s">
        <v>64</v>
      </c>
      <c r="E257" s="83">
        <v>100</v>
      </c>
      <c r="F257" s="123" t="s">
        <v>1700</v>
      </c>
      <c r="G257" s="123" t="s">
        <v>13</v>
      </c>
      <c r="H257" s="123" t="s">
        <v>29</v>
      </c>
      <c r="I257" s="123" t="s">
        <v>1470</v>
      </c>
      <c r="J257" s="123" t="s">
        <v>1756</v>
      </c>
      <c r="K257" s="84">
        <v>42552</v>
      </c>
      <c r="L257" s="84">
        <v>42916</v>
      </c>
    </row>
    <row r="258" spans="1:12" ht="95.25" thickBot="1" x14ac:dyDescent="0.3">
      <c r="A258" s="79" t="s">
        <v>2352</v>
      </c>
      <c r="B258" s="122" t="s">
        <v>2353</v>
      </c>
      <c r="C258" s="122" t="s">
        <v>2170</v>
      </c>
      <c r="D258" s="79" t="s">
        <v>18</v>
      </c>
      <c r="E258" s="80">
        <v>100</v>
      </c>
      <c r="F258" s="122" t="s">
        <v>1700</v>
      </c>
      <c r="G258" s="122" t="s">
        <v>13</v>
      </c>
      <c r="H258" s="122" t="s">
        <v>46</v>
      </c>
      <c r="I258" s="122" t="s">
        <v>1467</v>
      </c>
      <c r="J258" s="122" t="s">
        <v>47</v>
      </c>
      <c r="K258" s="81">
        <v>42552</v>
      </c>
      <c r="L258" s="81">
        <v>42704</v>
      </c>
    </row>
    <row r="259" spans="1:12" ht="84.75" thickBot="1" x14ac:dyDescent="0.3">
      <c r="A259" s="82" t="s">
        <v>2354</v>
      </c>
      <c r="B259" s="123" t="s">
        <v>2355</v>
      </c>
      <c r="C259" s="123" t="s">
        <v>2170</v>
      </c>
      <c r="D259" s="82" t="s">
        <v>12</v>
      </c>
      <c r="E259" s="83">
        <v>0</v>
      </c>
      <c r="F259" s="123" t="s">
        <v>1700</v>
      </c>
      <c r="G259" s="123" t="s">
        <v>13</v>
      </c>
      <c r="H259" s="123" t="s">
        <v>14</v>
      </c>
      <c r="I259" s="123" t="s">
        <v>15</v>
      </c>
      <c r="J259" s="123" t="s">
        <v>59</v>
      </c>
      <c r="K259" s="84">
        <v>42552</v>
      </c>
      <c r="L259" s="84">
        <v>42916</v>
      </c>
    </row>
    <row r="260" spans="1:12" ht="63.75" thickBot="1" x14ac:dyDescent="0.3">
      <c r="A260" s="79" t="s">
        <v>2356</v>
      </c>
      <c r="B260" s="122" t="s">
        <v>2357</v>
      </c>
      <c r="C260" s="122" t="s">
        <v>2170</v>
      </c>
      <c r="D260" s="79" t="s">
        <v>64</v>
      </c>
      <c r="E260" s="80">
        <v>100</v>
      </c>
      <c r="F260" s="122" t="s">
        <v>1700</v>
      </c>
      <c r="G260" s="122" t="s">
        <v>13</v>
      </c>
      <c r="H260" s="122" t="s">
        <v>14</v>
      </c>
      <c r="I260" s="122" t="s">
        <v>15</v>
      </c>
      <c r="J260" s="122" t="s">
        <v>59</v>
      </c>
      <c r="K260" s="81">
        <v>42552</v>
      </c>
      <c r="L260" s="81">
        <v>42916</v>
      </c>
    </row>
    <row r="261" spans="1:12" ht="53.25" thickBot="1" x14ac:dyDescent="0.3">
      <c r="A261" s="82" t="s">
        <v>2358</v>
      </c>
      <c r="B261" s="123" t="s">
        <v>2359</v>
      </c>
      <c r="C261" s="123" t="s">
        <v>2170</v>
      </c>
      <c r="D261" s="82" t="s">
        <v>129</v>
      </c>
      <c r="E261" s="83">
        <v>80</v>
      </c>
      <c r="F261" s="123" t="s">
        <v>1700</v>
      </c>
      <c r="G261" s="123" t="s">
        <v>13</v>
      </c>
      <c r="H261" s="123" t="s">
        <v>23</v>
      </c>
      <c r="I261" s="123" t="s">
        <v>1715</v>
      </c>
      <c r="J261" s="123" t="s">
        <v>1480</v>
      </c>
      <c r="K261" s="84">
        <v>42552</v>
      </c>
      <c r="L261" s="84">
        <v>42916</v>
      </c>
    </row>
    <row r="262" spans="1:12" ht="53.25" thickBot="1" x14ac:dyDescent="0.3">
      <c r="A262" s="79" t="s">
        <v>2360</v>
      </c>
      <c r="B262" s="122" t="s">
        <v>2359</v>
      </c>
      <c r="C262" s="122" t="s">
        <v>2170</v>
      </c>
      <c r="D262" s="79" t="s">
        <v>129</v>
      </c>
      <c r="E262" s="80">
        <v>70</v>
      </c>
      <c r="F262" s="122" t="s">
        <v>1700</v>
      </c>
      <c r="G262" s="122" t="s">
        <v>13</v>
      </c>
      <c r="H262" s="122" t="s">
        <v>23</v>
      </c>
      <c r="I262" s="122" t="s">
        <v>1715</v>
      </c>
      <c r="J262" s="122" t="s">
        <v>1480</v>
      </c>
      <c r="K262" s="81">
        <v>42552</v>
      </c>
      <c r="L262" s="81">
        <v>42916</v>
      </c>
    </row>
    <row r="263" spans="1:12" ht="63.75" thickBot="1" x14ac:dyDescent="0.3">
      <c r="A263" s="82" t="s">
        <v>2361</v>
      </c>
      <c r="B263" s="123" t="s">
        <v>2362</v>
      </c>
      <c r="C263" s="123" t="s">
        <v>2170</v>
      </c>
      <c r="D263" s="82" t="s">
        <v>18</v>
      </c>
      <c r="E263" s="83">
        <v>100</v>
      </c>
      <c r="F263" s="123" t="s">
        <v>1700</v>
      </c>
      <c r="G263" s="123" t="s">
        <v>13</v>
      </c>
      <c r="H263" s="123" t="s">
        <v>56</v>
      </c>
      <c r="I263" s="123" t="s">
        <v>57</v>
      </c>
      <c r="J263" s="123" t="s">
        <v>63</v>
      </c>
      <c r="K263" s="84">
        <v>42552</v>
      </c>
      <c r="L263" s="84">
        <v>42735</v>
      </c>
    </row>
    <row r="264" spans="1:12" ht="53.25" thickBot="1" x14ac:dyDescent="0.3">
      <c r="A264" s="79" t="s">
        <v>2363</v>
      </c>
      <c r="B264" s="122" t="s">
        <v>2364</v>
      </c>
      <c r="C264" s="122" t="s">
        <v>2170</v>
      </c>
      <c r="D264" s="79" t="s">
        <v>64</v>
      </c>
      <c r="E264" s="80">
        <v>100</v>
      </c>
      <c r="F264" s="122" t="s">
        <v>1700</v>
      </c>
      <c r="G264" s="122" t="s">
        <v>13</v>
      </c>
      <c r="H264" s="122" t="s">
        <v>16</v>
      </c>
      <c r="I264" s="122" t="s">
        <v>1704</v>
      </c>
      <c r="J264" s="122" t="s">
        <v>17</v>
      </c>
      <c r="K264" s="81">
        <v>42552</v>
      </c>
      <c r="L264" s="81">
        <v>42916</v>
      </c>
    </row>
    <row r="265" spans="1:12" ht="63.75" thickBot="1" x14ac:dyDescent="0.3">
      <c r="A265" s="82" t="s">
        <v>2365</v>
      </c>
      <c r="B265" s="123" t="s">
        <v>2366</v>
      </c>
      <c r="C265" s="123" t="s">
        <v>2170</v>
      </c>
      <c r="D265" s="82" t="s">
        <v>18</v>
      </c>
      <c r="E265" s="83">
        <v>100</v>
      </c>
      <c r="F265" s="123" t="s">
        <v>1700</v>
      </c>
      <c r="G265" s="123" t="s">
        <v>13</v>
      </c>
      <c r="H265" s="123" t="s">
        <v>36</v>
      </c>
      <c r="I265" s="123" t="s">
        <v>37</v>
      </c>
      <c r="J265" s="123" t="s">
        <v>38</v>
      </c>
      <c r="K265" s="84">
        <v>42552</v>
      </c>
      <c r="L265" s="84">
        <v>42855</v>
      </c>
    </row>
    <row r="266" spans="1:12" ht="53.25" thickBot="1" x14ac:dyDescent="0.3">
      <c r="A266" s="79" t="s">
        <v>2367</v>
      </c>
      <c r="B266" s="122" t="s">
        <v>2368</v>
      </c>
      <c r="C266" s="122" t="s">
        <v>2170</v>
      </c>
      <c r="D266" s="79" t="s">
        <v>64</v>
      </c>
      <c r="E266" s="80">
        <v>100</v>
      </c>
      <c r="F266" s="122" t="s">
        <v>1700</v>
      </c>
      <c r="G266" s="122" t="s">
        <v>13</v>
      </c>
      <c r="H266" s="122" t="s">
        <v>16</v>
      </c>
      <c r="I266" s="122" t="s">
        <v>1704</v>
      </c>
      <c r="J266" s="122" t="s">
        <v>17</v>
      </c>
      <c r="K266" s="81">
        <v>42552</v>
      </c>
      <c r="L266" s="81">
        <v>42916</v>
      </c>
    </row>
    <row r="267" spans="1:12" ht="53.25" thickBot="1" x14ac:dyDescent="0.3">
      <c r="A267" s="82" t="s">
        <v>2369</v>
      </c>
      <c r="B267" s="123" t="s">
        <v>2368</v>
      </c>
      <c r="C267" s="123" t="s">
        <v>2170</v>
      </c>
      <c r="D267" s="82" t="s">
        <v>64</v>
      </c>
      <c r="E267" s="83">
        <v>100</v>
      </c>
      <c r="F267" s="123" t="s">
        <v>1700</v>
      </c>
      <c r="G267" s="123" t="s">
        <v>13</v>
      </c>
      <c r="H267" s="123" t="s">
        <v>16</v>
      </c>
      <c r="I267" s="123" t="s">
        <v>1704</v>
      </c>
      <c r="J267" s="123" t="s">
        <v>17</v>
      </c>
      <c r="K267" s="84">
        <v>42552</v>
      </c>
      <c r="L267" s="84">
        <v>42916</v>
      </c>
    </row>
    <row r="268" spans="1:12" ht="63.75" thickBot="1" x14ac:dyDescent="0.3">
      <c r="A268" s="79" t="s">
        <v>2370</v>
      </c>
      <c r="B268" s="122" t="s">
        <v>2371</v>
      </c>
      <c r="C268" s="122" t="s">
        <v>2170</v>
      </c>
      <c r="D268" s="79" t="s">
        <v>18</v>
      </c>
      <c r="E268" s="80">
        <v>100</v>
      </c>
      <c r="F268" s="122" t="s">
        <v>1700</v>
      </c>
      <c r="G268" s="122" t="s">
        <v>13</v>
      </c>
      <c r="H268" s="122" t="s">
        <v>36</v>
      </c>
      <c r="I268" s="122" t="s">
        <v>37</v>
      </c>
      <c r="J268" s="122" t="s">
        <v>38</v>
      </c>
      <c r="K268" s="81">
        <v>42552</v>
      </c>
      <c r="L268" s="81">
        <v>42735</v>
      </c>
    </row>
    <row r="269" spans="1:12" ht="74.25" thickBot="1" x14ac:dyDescent="0.3">
      <c r="A269" s="82" t="s">
        <v>2372</v>
      </c>
      <c r="B269" s="123" t="s">
        <v>2373</v>
      </c>
      <c r="C269" s="123" t="s">
        <v>2170</v>
      </c>
      <c r="D269" s="82" t="s">
        <v>18</v>
      </c>
      <c r="E269" s="83">
        <v>100</v>
      </c>
      <c r="F269" s="123" t="s">
        <v>1700</v>
      </c>
      <c r="G269" s="123" t="s">
        <v>13</v>
      </c>
      <c r="H269" s="123" t="s">
        <v>14</v>
      </c>
      <c r="I269" s="123" t="s">
        <v>15</v>
      </c>
      <c r="J269" s="123" t="s">
        <v>59</v>
      </c>
      <c r="K269" s="84">
        <v>42552</v>
      </c>
      <c r="L269" s="84">
        <v>42651</v>
      </c>
    </row>
    <row r="270" spans="1:12" ht="63.75" thickBot="1" x14ac:dyDescent="0.3">
      <c r="A270" s="79" t="s">
        <v>2374</v>
      </c>
      <c r="B270" s="122" t="s">
        <v>2375</v>
      </c>
      <c r="C270" s="122" t="s">
        <v>2170</v>
      </c>
      <c r="D270" s="79" t="s">
        <v>12</v>
      </c>
      <c r="E270" s="80">
        <v>0</v>
      </c>
      <c r="F270" s="122" t="s">
        <v>1700</v>
      </c>
      <c r="G270" s="122" t="s">
        <v>13</v>
      </c>
      <c r="H270" s="122" t="s">
        <v>14</v>
      </c>
      <c r="I270" s="122" t="s">
        <v>15</v>
      </c>
      <c r="J270" s="122" t="s">
        <v>59</v>
      </c>
      <c r="K270" s="81">
        <v>42552</v>
      </c>
      <c r="L270" s="81">
        <v>42916</v>
      </c>
    </row>
    <row r="271" spans="1:12" ht="63.75" thickBot="1" x14ac:dyDescent="0.3">
      <c r="A271" s="82" t="s">
        <v>2376</v>
      </c>
      <c r="B271" s="123" t="s">
        <v>2377</v>
      </c>
      <c r="C271" s="123" t="s">
        <v>2378</v>
      </c>
      <c r="D271" s="82" t="s">
        <v>12</v>
      </c>
      <c r="E271" s="83">
        <v>0</v>
      </c>
      <c r="F271" s="123" t="s">
        <v>1700</v>
      </c>
      <c r="G271" s="123" t="s">
        <v>13</v>
      </c>
      <c r="H271" s="123" t="s">
        <v>56</v>
      </c>
      <c r="I271" s="123" t="s">
        <v>57</v>
      </c>
      <c r="J271" s="123" t="s">
        <v>63</v>
      </c>
      <c r="K271" s="84">
        <v>42641</v>
      </c>
      <c r="L271" s="84">
        <v>42993</v>
      </c>
    </row>
    <row r="272" spans="1:12" ht="63.75" thickBot="1" x14ac:dyDescent="0.3">
      <c r="A272" s="79" t="s">
        <v>2379</v>
      </c>
      <c r="B272" s="122" t="s">
        <v>2380</v>
      </c>
      <c r="C272" s="122" t="s">
        <v>2381</v>
      </c>
      <c r="D272" s="79" t="s">
        <v>64</v>
      </c>
      <c r="E272" s="80">
        <v>100</v>
      </c>
      <c r="F272" s="122" t="s">
        <v>1700</v>
      </c>
      <c r="G272" s="122" t="s">
        <v>13</v>
      </c>
      <c r="H272" s="122" t="s">
        <v>14</v>
      </c>
      <c r="I272" s="122" t="s">
        <v>15</v>
      </c>
      <c r="J272" s="122" t="s">
        <v>59</v>
      </c>
      <c r="K272" s="81">
        <v>42641</v>
      </c>
      <c r="L272" s="81">
        <v>42993</v>
      </c>
    </row>
    <row r="273" spans="1:12" ht="53.25" thickBot="1" x14ac:dyDescent="0.3">
      <c r="A273" s="82" t="s">
        <v>2382</v>
      </c>
      <c r="B273" s="123" t="s">
        <v>2383</v>
      </c>
      <c r="C273" s="123" t="s">
        <v>2381</v>
      </c>
      <c r="D273" s="82" t="s">
        <v>64</v>
      </c>
      <c r="E273" s="83">
        <v>100</v>
      </c>
      <c r="F273" s="123" t="s">
        <v>1700</v>
      </c>
      <c r="G273" s="123" t="s">
        <v>13</v>
      </c>
      <c r="H273" s="123" t="s">
        <v>16</v>
      </c>
      <c r="I273" s="123" t="s">
        <v>1704</v>
      </c>
      <c r="J273" s="123" t="s">
        <v>17</v>
      </c>
      <c r="K273" s="84">
        <v>42641</v>
      </c>
      <c r="L273" s="84">
        <v>42993</v>
      </c>
    </row>
    <row r="274" spans="1:12" ht="74.25" thickBot="1" x14ac:dyDescent="0.3">
      <c r="A274" s="79" t="s">
        <v>2384</v>
      </c>
      <c r="B274" s="122" t="s">
        <v>2385</v>
      </c>
      <c r="C274" s="122" t="s">
        <v>2386</v>
      </c>
      <c r="D274" s="79" t="s">
        <v>18</v>
      </c>
      <c r="E274" s="80">
        <v>100</v>
      </c>
      <c r="F274" s="122" t="s">
        <v>1700</v>
      </c>
      <c r="G274" s="122" t="s">
        <v>13</v>
      </c>
      <c r="H274" s="122" t="s">
        <v>16</v>
      </c>
      <c r="I274" s="122" t="s">
        <v>1704</v>
      </c>
      <c r="J274" s="122" t="s">
        <v>17</v>
      </c>
      <c r="K274" s="81">
        <v>42641</v>
      </c>
      <c r="L274" s="81">
        <v>42735</v>
      </c>
    </row>
    <row r="275" spans="1:12" ht="53.25" thickBot="1" x14ac:dyDescent="0.3">
      <c r="A275" s="82" t="s">
        <v>2387</v>
      </c>
      <c r="B275" s="123" t="s">
        <v>2388</v>
      </c>
      <c r="C275" s="123" t="s">
        <v>2389</v>
      </c>
      <c r="D275" s="82" t="s">
        <v>18</v>
      </c>
      <c r="E275" s="83">
        <v>100</v>
      </c>
      <c r="F275" s="123" t="s">
        <v>1700</v>
      </c>
      <c r="G275" s="123" t="s">
        <v>13</v>
      </c>
      <c r="H275" s="123" t="s">
        <v>16</v>
      </c>
      <c r="I275" s="123" t="s">
        <v>1704</v>
      </c>
      <c r="J275" s="123" t="s">
        <v>17</v>
      </c>
      <c r="K275" s="84">
        <v>42641</v>
      </c>
      <c r="L275" s="84">
        <v>42735</v>
      </c>
    </row>
    <row r="276" spans="1:12" ht="74.25" thickBot="1" x14ac:dyDescent="0.3">
      <c r="A276" s="79" t="s">
        <v>2390</v>
      </c>
      <c r="B276" s="122" t="s">
        <v>2391</v>
      </c>
      <c r="C276" s="122" t="s">
        <v>2392</v>
      </c>
      <c r="D276" s="79" t="s">
        <v>18</v>
      </c>
      <c r="E276" s="80">
        <v>100</v>
      </c>
      <c r="F276" s="122" t="s">
        <v>1700</v>
      </c>
      <c r="G276" s="122" t="s">
        <v>13</v>
      </c>
      <c r="H276" s="122" t="s">
        <v>42</v>
      </c>
      <c r="I276" s="122" t="s">
        <v>43</v>
      </c>
      <c r="J276" s="122" t="s">
        <v>44</v>
      </c>
      <c r="K276" s="81">
        <v>42641</v>
      </c>
      <c r="L276" s="81">
        <v>42735</v>
      </c>
    </row>
    <row r="277" spans="1:12" ht="74.25" thickBot="1" x14ac:dyDescent="0.3">
      <c r="A277" s="82" t="s">
        <v>2393</v>
      </c>
      <c r="B277" s="123" t="s">
        <v>2394</v>
      </c>
      <c r="C277" s="123" t="s">
        <v>2392</v>
      </c>
      <c r="D277" s="82" t="s">
        <v>18</v>
      </c>
      <c r="E277" s="83">
        <v>100</v>
      </c>
      <c r="F277" s="123" t="s">
        <v>1700</v>
      </c>
      <c r="G277" s="123" t="s">
        <v>13</v>
      </c>
      <c r="H277" s="123" t="s">
        <v>42</v>
      </c>
      <c r="I277" s="123" t="s">
        <v>43</v>
      </c>
      <c r="J277" s="123" t="s">
        <v>44</v>
      </c>
      <c r="K277" s="84">
        <v>42641</v>
      </c>
      <c r="L277" s="84">
        <v>42735</v>
      </c>
    </row>
    <row r="278" spans="1:12" ht="63.75" thickBot="1" x14ac:dyDescent="0.3">
      <c r="A278" s="79" t="s">
        <v>2395</v>
      </c>
      <c r="B278" s="122" t="s">
        <v>2396</v>
      </c>
      <c r="C278" s="122" t="s">
        <v>2397</v>
      </c>
      <c r="D278" s="79" t="s">
        <v>64</v>
      </c>
      <c r="E278" s="80">
        <v>100</v>
      </c>
      <c r="F278" s="122" t="s">
        <v>1700</v>
      </c>
      <c r="G278" s="122" t="s">
        <v>13</v>
      </c>
      <c r="H278" s="122" t="s">
        <v>29</v>
      </c>
      <c r="I278" s="122" t="s">
        <v>1470</v>
      </c>
      <c r="J278" s="122" t="s">
        <v>35</v>
      </c>
      <c r="K278" s="81">
        <v>42641</v>
      </c>
      <c r="L278" s="81">
        <v>42993</v>
      </c>
    </row>
    <row r="279" spans="1:12" ht="63.75" thickBot="1" x14ac:dyDescent="0.3">
      <c r="A279" s="82" t="s">
        <v>2398</v>
      </c>
      <c r="B279" s="123" t="s">
        <v>2399</v>
      </c>
      <c r="C279" s="123" t="s">
        <v>2397</v>
      </c>
      <c r="D279" s="82" t="s">
        <v>18</v>
      </c>
      <c r="E279" s="83">
        <v>100</v>
      </c>
      <c r="F279" s="123" t="s">
        <v>1700</v>
      </c>
      <c r="G279" s="123" t="s">
        <v>13</v>
      </c>
      <c r="H279" s="123" t="s">
        <v>14</v>
      </c>
      <c r="I279" s="123" t="s">
        <v>15</v>
      </c>
      <c r="J279" s="123" t="s">
        <v>59</v>
      </c>
      <c r="K279" s="84">
        <v>42641</v>
      </c>
      <c r="L279" s="84">
        <v>42735</v>
      </c>
    </row>
    <row r="280" spans="1:12" ht="74.25" thickBot="1" x14ac:dyDescent="0.3">
      <c r="A280" s="79" t="s">
        <v>2400</v>
      </c>
      <c r="B280" s="122" t="s">
        <v>2401</v>
      </c>
      <c r="C280" s="122" t="s">
        <v>2397</v>
      </c>
      <c r="D280" s="79" t="s">
        <v>18</v>
      </c>
      <c r="E280" s="80">
        <v>100</v>
      </c>
      <c r="F280" s="122" t="s">
        <v>1700</v>
      </c>
      <c r="G280" s="122" t="s">
        <v>13</v>
      </c>
      <c r="H280" s="122" t="s">
        <v>19</v>
      </c>
      <c r="I280" s="122" t="s">
        <v>1471</v>
      </c>
      <c r="J280" s="122" t="s">
        <v>20</v>
      </c>
      <c r="K280" s="81">
        <v>42641</v>
      </c>
      <c r="L280" s="81">
        <v>42735</v>
      </c>
    </row>
    <row r="281" spans="1:12" ht="63.75" thickBot="1" x14ac:dyDescent="0.3">
      <c r="A281" s="82" t="s">
        <v>2402</v>
      </c>
      <c r="B281" s="123" t="s">
        <v>2377</v>
      </c>
      <c r="C281" s="123" t="s">
        <v>2403</v>
      </c>
      <c r="D281" s="82" t="s">
        <v>12</v>
      </c>
      <c r="E281" s="83">
        <v>0</v>
      </c>
      <c r="F281" s="123" t="s">
        <v>1700</v>
      </c>
      <c r="G281" s="123" t="s">
        <v>13</v>
      </c>
      <c r="H281" s="123" t="s">
        <v>56</v>
      </c>
      <c r="I281" s="123" t="s">
        <v>57</v>
      </c>
      <c r="J281" s="123" t="s">
        <v>63</v>
      </c>
      <c r="K281" s="84">
        <v>42641</v>
      </c>
      <c r="L281" s="84">
        <v>42993</v>
      </c>
    </row>
    <row r="282" spans="1:12" ht="63.75" thickBot="1" x14ac:dyDescent="0.3">
      <c r="A282" s="79" t="s">
        <v>2404</v>
      </c>
      <c r="B282" s="122" t="s">
        <v>2405</v>
      </c>
      <c r="C282" s="122" t="s">
        <v>2406</v>
      </c>
      <c r="D282" s="79" t="s">
        <v>18</v>
      </c>
      <c r="E282" s="80">
        <v>100</v>
      </c>
      <c r="F282" s="122" t="s">
        <v>1700</v>
      </c>
      <c r="G282" s="122" t="s">
        <v>13</v>
      </c>
      <c r="H282" s="122" t="s">
        <v>42</v>
      </c>
      <c r="I282" s="122" t="s">
        <v>43</v>
      </c>
      <c r="J282" s="122" t="s">
        <v>44</v>
      </c>
      <c r="K282" s="81">
        <v>42641</v>
      </c>
      <c r="L282" s="81">
        <v>42735</v>
      </c>
    </row>
    <row r="283" spans="1:12" ht="74.25" thickBot="1" x14ac:dyDescent="0.3">
      <c r="A283" s="82" t="s">
        <v>2407</v>
      </c>
      <c r="B283" s="123" t="s">
        <v>2394</v>
      </c>
      <c r="C283" s="123" t="s">
        <v>2406</v>
      </c>
      <c r="D283" s="82" t="s">
        <v>18</v>
      </c>
      <c r="E283" s="83">
        <v>100</v>
      </c>
      <c r="F283" s="123" t="s">
        <v>1700</v>
      </c>
      <c r="G283" s="123" t="s">
        <v>13</v>
      </c>
      <c r="H283" s="123" t="s">
        <v>42</v>
      </c>
      <c r="I283" s="123" t="s">
        <v>43</v>
      </c>
      <c r="J283" s="123" t="s">
        <v>44</v>
      </c>
      <c r="K283" s="84">
        <v>42641</v>
      </c>
      <c r="L283" s="84">
        <v>42735</v>
      </c>
    </row>
    <row r="284" spans="1:12" ht="74.25" thickBot="1" x14ac:dyDescent="0.3">
      <c r="A284" s="79" t="s">
        <v>2408</v>
      </c>
      <c r="B284" s="122" t="s">
        <v>2409</v>
      </c>
      <c r="C284" s="122" t="s">
        <v>2410</v>
      </c>
      <c r="D284" s="79" t="s">
        <v>64</v>
      </c>
      <c r="E284" s="80">
        <v>100</v>
      </c>
      <c r="F284" s="122" t="s">
        <v>1700</v>
      </c>
      <c r="G284" s="122" t="s">
        <v>13</v>
      </c>
      <c r="H284" s="122" t="s">
        <v>26</v>
      </c>
      <c r="I284" s="122" t="s">
        <v>27</v>
      </c>
      <c r="J284" s="122" t="s">
        <v>28</v>
      </c>
      <c r="K284" s="81">
        <v>42641</v>
      </c>
      <c r="L284" s="81">
        <v>42993</v>
      </c>
    </row>
    <row r="285" spans="1:12" ht="74.25" thickBot="1" x14ac:dyDescent="0.3">
      <c r="A285" s="82" t="s">
        <v>2411</v>
      </c>
      <c r="B285" s="123" t="s">
        <v>2412</v>
      </c>
      <c r="C285" s="123" t="s">
        <v>2410</v>
      </c>
      <c r="D285" s="82" t="s">
        <v>64</v>
      </c>
      <c r="E285" s="83">
        <v>100</v>
      </c>
      <c r="F285" s="123" t="s">
        <v>1700</v>
      </c>
      <c r="G285" s="123" t="s">
        <v>13</v>
      </c>
      <c r="H285" s="123" t="s">
        <v>16</v>
      </c>
      <c r="I285" s="123" t="s">
        <v>1704</v>
      </c>
      <c r="J285" s="123" t="s">
        <v>17</v>
      </c>
      <c r="K285" s="84">
        <v>42641</v>
      </c>
      <c r="L285" s="84">
        <v>42993</v>
      </c>
    </row>
    <row r="286" spans="1:12" ht="74.25" thickBot="1" x14ac:dyDescent="0.3">
      <c r="A286" s="79" t="s">
        <v>2413</v>
      </c>
      <c r="B286" s="122" t="s">
        <v>2414</v>
      </c>
      <c r="C286" s="122" t="s">
        <v>2410</v>
      </c>
      <c r="D286" s="79" t="s">
        <v>64</v>
      </c>
      <c r="E286" s="80">
        <v>100</v>
      </c>
      <c r="F286" s="122" t="s">
        <v>1700</v>
      </c>
      <c r="G286" s="122" t="s">
        <v>13</v>
      </c>
      <c r="H286" s="122" t="s">
        <v>29</v>
      </c>
      <c r="I286" s="122" t="s">
        <v>1470</v>
      </c>
      <c r="J286" s="122" t="s">
        <v>35</v>
      </c>
      <c r="K286" s="81">
        <v>42641</v>
      </c>
      <c r="L286" s="81">
        <v>42993</v>
      </c>
    </row>
    <row r="287" spans="1:12" ht="74.25" thickBot="1" x14ac:dyDescent="0.3">
      <c r="A287" s="82" t="s">
        <v>2415</v>
      </c>
      <c r="B287" s="123" t="s">
        <v>2416</v>
      </c>
      <c r="C287" s="123" t="s">
        <v>2410</v>
      </c>
      <c r="D287" s="82" t="s">
        <v>64</v>
      </c>
      <c r="E287" s="83">
        <v>100</v>
      </c>
      <c r="F287" s="123" t="s">
        <v>1700</v>
      </c>
      <c r="G287" s="123" t="s">
        <v>13</v>
      </c>
      <c r="H287" s="123" t="s">
        <v>29</v>
      </c>
      <c r="I287" s="123" t="s">
        <v>1470</v>
      </c>
      <c r="J287" s="123" t="s">
        <v>35</v>
      </c>
      <c r="K287" s="84">
        <v>42641</v>
      </c>
      <c r="L287" s="84">
        <v>42993</v>
      </c>
    </row>
    <row r="288" spans="1:12" ht="74.25" thickBot="1" x14ac:dyDescent="0.3">
      <c r="A288" s="79" t="s">
        <v>2417</v>
      </c>
      <c r="B288" s="122" t="s">
        <v>2418</v>
      </c>
      <c r="C288" s="122" t="s">
        <v>2419</v>
      </c>
      <c r="D288" s="79" t="s">
        <v>129</v>
      </c>
      <c r="E288" s="80">
        <v>75</v>
      </c>
      <c r="F288" s="122" t="s">
        <v>1700</v>
      </c>
      <c r="G288" s="122" t="s">
        <v>13</v>
      </c>
      <c r="H288" s="122" t="s">
        <v>16</v>
      </c>
      <c r="I288" s="122" t="s">
        <v>1704</v>
      </c>
      <c r="J288" s="122" t="s">
        <v>17</v>
      </c>
      <c r="K288" s="81">
        <v>42641</v>
      </c>
      <c r="L288" s="81">
        <v>42993</v>
      </c>
    </row>
    <row r="289" spans="1:12" ht="74.25" thickBot="1" x14ac:dyDescent="0.3">
      <c r="A289" s="82" t="s">
        <v>2420</v>
      </c>
      <c r="B289" s="123" t="s">
        <v>2421</v>
      </c>
      <c r="C289" s="123" t="s">
        <v>2419</v>
      </c>
      <c r="D289" s="82" t="s">
        <v>18</v>
      </c>
      <c r="E289" s="83">
        <v>100</v>
      </c>
      <c r="F289" s="123" t="s">
        <v>1700</v>
      </c>
      <c r="G289" s="123" t="s">
        <v>13</v>
      </c>
      <c r="H289" s="123" t="s">
        <v>16</v>
      </c>
      <c r="I289" s="123" t="s">
        <v>1704</v>
      </c>
      <c r="J289" s="123" t="s">
        <v>17</v>
      </c>
      <c r="K289" s="84">
        <v>42641</v>
      </c>
      <c r="L289" s="84">
        <v>42735</v>
      </c>
    </row>
    <row r="290" spans="1:12" ht="63.75" thickBot="1" x14ac:dyDescent="0.3">
      <c r="A290" s="79" t="s">
        <v>2422</v>
      </c>
      <c r="B290" s="122" t="s">
        <v>2418</v>
      </c>
      <c r="C290" s="122" t="s">
        <v>2423</v>
      </c>
      <c r="D290" s="79" t="s">
        <v>129</v>
      </c>
      <c r="E290" s="80">
        <v>75</v>
      </c>
      <c r="F290" s="122" t="s">
        <v>1700</v>
      </c>
      <c r="G290" s="122" t="s">
        <v>13</v>
      </c>
      <c r="H290" s="122" t="s">
        <v>16</v>
      </c>
      <c r="I290" s="122" t="s">
        <v>1704</v>
      </c>
      <c r="J290" s="122" t="s">
        <v>17</v>
      </c>
      <c r="K290" s="81">
        <v>42641</v>
      </c>
      <c r="L290" s="81">
        <v>42993</v>
      </c>
    </row>
    <row r="291" spans="1:12" ht="63.75" thickBot="1" x14ac:dyDescent="0.3">
      <c r="A291" s="82" t="s">
        <v>2424</v>
      </c>
      <c r="B291" s="123" t="s">
        <v>2421</v>
      </c>
      <c r="C291" s="123" t="s">
        <v>2423</v>
      </c>
      <c r="D291" s="82" t="s">
        <v>18</v>
      </c>
      <c r="E291" s="83">
        <v>100</v>
      </c>
      <c r="F291" s="123" t="s">
        <v>1700</v>
      </c>
      <c r="G291" s="123" t="s">
        <v>13</v>
      </c>
      <c r="H291" s="123" t="s">
        <v>16</v>
      </c>
      <c r="I291" s="123" t="s">
        <v>1704</v>
      </c>
      <c r="J291" s="123" t="s">
        <v>17</v>
      </c>
      <c r="K291" s="84">
        <v>42641</v>
      </c>
      <c r="L291" s="84">
        <v>42735</v>
      </c>
    </row>
    <row r="292" spans="1:12" ht="53.25" thickBot="1" x14ac:dyDescent="0.3">
      <c r="A292" s="79" t="s">
        <v>2425</v>
      </c>
      <c r="B292" s="122" t="s">
        <v>2426</v>
      </c>
      <c r="C292" s="122" t="s">
        <v>2427</v>
      </c>
      <c r="D292" s="79" t="s">
        <v>64</v>
      </c>
      <c r="E292" s="80">
        <v>100</v>
      </c>
      <c r="F292" s="122" t="s">
        <v>1700</v>
      </c>
      <c r="G292" s="122" t="s">
        <v>13</v>
      </c>
      <c r="H292" s="122" t="s">
        <v>29</v>
      </c>
      <c r="I292" s="122" t="s">
        <v>1470</v>
      </c>
      <c r="J292" s="122" t="s">
        <v>35</v>
      </c>
      <c r="K292" s="81">
        <v>42641</v>
      </c>
      <c r="L292" s="81">
        <v>42993</v>
      </c>
    </row>
    <row r="293" spans="1:12" ht="53.25" thickBot="1" x14ac:dyDescent="0.3">
      <c r="A293" s="82" t="s">
        <v>2428</v>
      </c>
      <c r="B293" s="123" t="s">
        <v>2429</v>
      </c>
      <c r="C293" s="123" t="s">
        <v>2430</v>
      </c>
      <c r="D293" s="82" t="s">
        <v>64</v>
      </c>
      <c r="E293" s="83">
        <v>100</v>
      </c>
      <c r="F293" s="123" t="s">
        <v>1700</v>
      </c>
      <c r="G293" s="123" t="s">
        <v>13</v>
      </c>
      <c r="H293" s="123" t="s">
        <v>29</v>
      </c>
      <c r="I293" s="123" t="s">
        <v>1470</v>
      </c>
      <c r="J293" s="123" t="s">
        <v>65</v>
      </c>
      <c r="K293" s="84">
        <v>42641</v>
      </c>
      <c r="L293" s="84">
        <v>42993</v>
      </c>
    </row>
    <row r="294" spans="1:12" ht="53.25" thickBot="1" x14ac:dyDescent="0.3">
      <c r="A294" s="79" t="s">
        <v>2431</v>
      </c>
      <c r="B294" s="122" t="s">
        <v>2432</v>
      </c>
      <c r="C294" s="122" t="s">
        <v>2430</v>
      </c>
      <c r="D294" s="79" t="s">
        <v>12</v>
      </c>
      <c r="E294" s="80">
        <v>10</v>
      </c>
      <c r="F294" s="122" t="s">
        <v>1700</v>
      </c>
      <c r="G294" s="122" t="s">
        <v>13</v>
      </c>
      <c r="H294" s="122" t="s">
        <v>29</v>
      </c>
      <c r="I294" s="122" t="s">
        <v>1470</v>
      </c>
      <c r="J294" s="122" t="s">
        <v>35</v>
      </c>
      <c r="K294" s="81">
        <v>42641</v>
      </c>
      <c r="L294" s="81">
        <v>42993</v>
      </c>
    </row>
    <row r="295" spans="1:12" ht="74.25" thickBot="1" x14ac:dyDescent="0.3">
      <c r="A295" s="82" t="s">
        <v>2433</v>
      </c>
      <c r="B295" s="123" t="s">
        <v>2385</v>
      </c>
      <c r="C295" s="123" t="s">
        <v>2434</v>
      </c>
      <c r="D295" s="82" t="s">
        <v>18</v>
      </c>
      <c r="E295" s="83">
        <v>100</v>
      </c>
      <c r="F295" s="123" t="s">
        <v>1700</v>
      </c>
      <c r="G295" s="123" t="s">
        <v>13</v>
      </c>
      <c r="H295" s="123" t="s">
        <v>36</v>
      </c>
      <c r="I295" s="123" t="s">
        <v>37</v>
      </c>
      <c r="J295" s="123" t="s">
        <v>38</v>
      </c>
      <c r="K295" s="84">
        <v>42641</v>
      </c>
      <c r="L295" s="84">
        <v>42735</v>
      </c>
    </row>
    <row r="296" spans="1:12" ht="63.75" thickBot="1" x14ac:dyDescent="0.3">
      <c r="A296" s="79" t="s">
        <v>2435</v>
      </c>
      <c r="B296" s="122" t="s">
        <v>2436</v>
      </c>
      <c r="C296" s="122" t="s">
        <v>2437</v>
      </c>
      <c r="D296" s="79" t="s">
        <v>18</v>
      </c>
      <c r="E296" s="80">
        <v>100</v>
      </c>
      <c r="F296" s="122" t="s">
        <v>1700</v>
      </c>
      <c r="G296" s="122" t="s">
        <v>13</v>
      </c>
      <c r="H296" s="122" t="s">
        <v>16</v>
      </c>
      <c r="I296" s="122" t="s">
        <v>1704</v>
      </c>
      <c r="J296" s="122" t="s">
        <v>17</v>
      </c>
      <c r="K296" s="81">
        <v>42641</v>
      </c>
      <c r="L296" s="81">
        <v>42735</v>
      </c>
    </row>
    <row r="297" spans="1:12" ht="63.75" thickBot="1" x14ac:dyDescent="0.3">
      <c r="A297" s="82" t="s">
        <v>2438</v>
      </c>
      <c r="B297" s="123" t="s">
        <v>2439</v>
      </c>
      <c r="C297" s="123" t="s">
        <v>2437</v>
      </c>
      <c r="D297" s="82" t="s">
        <v>64</v>
      </c>
      <c r="E297" s="83">
        <v>100</v>
      </c>
      <c r="F297" s="123" t="s">
        <v>1700</v>
      </c>
      <c r="G297" s="123" t="s">
        <v>13</v>
      </c>
      <c r="H297" s="123" t="s">
        <v>23</v>
      </c>
      <c r="I297" s="123" t="s">
        <v>1715</v>
      </c>
      <c r="J297" s="123" t="s">
        <v>70</v>
      </c>
      <c r="K297" s="84">
        <v>42641</v>
      </c>
      <c r="L297" s="84">
        <v>42993</v>
      </c>
    </row>
    <row r="298" spans="1:12" ht="63.75" thickBot="1" x14ac:dyDescent="0.3">
      <c r="A298" s="79" t="s">
        <v>2440</v>
      </c>
      <c r="B298" s="122" t="s">
        <v>2429</v>
      </c>
      <c r="C298" s="122" t="s">
        <v>2437</v>
      </c>
      <c r="D298" s="79" t="s">
        <v>12</v>
      </c>
      <c r="E298" s="80">
        <v>100</v>
      </c>
      <c r="F298" s="122" t="s">
        <v>1700</v>
      </c>
      <c r="G298" s="122" t="s">
        <v>13</v>
      </c>
      <c r="H298" s="122" t="s">
        <v>29</v>
      </c>
      <c r="I298" s="122" t="s">
        <v>1470</v>
      </c>
      <c r="J298" s="122" t="s">
        <v>65</v>
      </c>
      <c r="K298" s="81">
        <v>42641</v>
      </c>
      <c r="L298" s="81">
        <v>42735</v>
      </c>
    </row>
    <row r="299" spans="1:12" ht="74.25" thickBot="1" x14ac:dyDescent="0.3">
      <c r="A299" s="82" t="s">
        <v>2441</v>
      </c>
      <c r="B299" s="123" t="s">
        <v>2442</v>
      </c>
      <c r="C299" s="123" t="s">
        <v>2443</v>
      </c>
      <c r="D299" s="82" t="s">
        <v>64</v>
      </c>
      <c r="E299" s="83">
        <v>100</v>
      </c>
      <c r="F299" s="123" t="s">
        <v>1700</v>
      </c>
      <c r="G299" s="123" t="s">
        <v>13</v>
      </c>
      <c r="H299" s="123" t="s">
        <v>14</v>
      </c>
      <c r="I299" s="123" t="s">
        <v>15</v>
      </c>
      <c r="J299" s="123" t="s">
        <v>59</v>
      </c>
      <c r="K299" s="84">
        <v>42641</v>
      </c>
      <c r="L299" s="84">
        <v>42993</v>
      </c>
    </row>
    <row r="300" spans="1:12" ht="105.75" thickBot="1" x14ac:dyDescent="0.3">
      <c r="A300" s="79" t="s">
        <v>2444</v>
      </c>
      <c r="B300" s="122" t="s">
        <v>2198</v>
      </c>
      <c r="C300" s="122" t="s">
        <v>2445</v>
      </c>
      <c r="D300" s="79" t="s">
        <v>18</v>
      </c>
      <c r="E300" s="80">
        <v>100</v>
      </c>
      <c r="F300" s="122" t="s">
        <v>1700</v>
      </c>
      <c r="G300" s="122" t="s">
        <v>13</v>
      </c>
      <c r="H300" s="122" t="s">
        <v>42</v>
      </c>
      <c r="I300" s="122" t="s">
        <v>43</v>
      </c>
      <c r="J300" s="122" t="s">
        <v>44</v>
      </c>
      <c r="K300" s="81">
        <v>42641</v>
      </c>
      <c r="L300" s="81">
        <v>42735</v>
      </c>
    </row>
    <row r="301" spans="1:12" ht="74.25" thickBot="1" x14ac:dyDescent="0.3">
      <c r="A301" s="82" t="s">
        <v>2446</v>
      </c>
      <c r="B301" s="123" t="s">
        <v>2447</v>
      </c>
      <c r="C301" s="123" t="s">
        <v>2448</v>
      </c>
      <c r="D301" s="82" t="s">
        <v>18</v>
      </c>
      <c r="E301" s="83">
        <v>100</v>
      </c>
      <c r="F301" s="123" t="s">
        <v>1700</v>
      </c>
      <c r="G301" s="123" t="s">
        <v>13</v>
      </c>
      <c r="H301" s="123" t="s">
        <v>30</v>
      </c>
      <c r="I301" s="123" t="s">
        <v>31</v>
      </c>
      <c r="J301" s="123" t="s">
        <v>32</v>
      </c>
      <c r="K301" s="84">
        <v>42709</v>
      </c>
      <c r="L301" s="84">
        <v>42891</v>
      </c>
    </row>
    <row r="302" spans="1:12" ht="53.25" thickBot="1" x14ac:dyDescent="0.3">
      <c r="A302" s="79" t="s">
        <v>2449</v>
      </c>
      <c r="B302" s="122" t="s">
        <v>2450</v>
      </c>
      <c r="C302" s="122" t="s">
        <v>2451</v>
      </c>
      <c r="D302" s="79" t="s">
        <v>64</v>
      </c>
      <c r="E302" s="80">
        <v>100</v>
      </c>
      <c r="F302" s="122" t="s">
        <v>1700</v>
      </c>
      <c r="G302" s="122" t="s">
        <v>13</v>
      </c>
      <c r="H302" s="122" t="s">
        <v>16</v>
      </c>
      <c r="I302" s="122" t="s">
        <v>1704</v>
      </c>
      <c r="J302" s="122" t="s">
        <v>17</v>
      </c>
      <c r="K302" s="81">
        <v>42705</v>
      </c>
      <c r="L302" s="81">
        <v>43062</v>
      </c>
    </row>
    <row r="303" spans="1:12" ht="63.75" thickBot="1" x14ac:dyDescent="0.3">
      <c r="A303" s="82" t="s">
        <v>2452</v>
      </c>
      <c r="B303" s="123" t="s">
        <v>2453</v>
      </c>
      <c r="C303" s="123" t="s">
        <v>2451</v>
      </c>
      <c r="D303" s="82" t="s">
        <v>64</v>
      </c>
      <c r="E303" s="83">
        <v>100</v>
      </c>
      <c r="F303" s="123" t="s">
        <v>1700</v>
      </c>
      <c r="G303" s="123" t="s">
        <v>13</v>
      </c>
      <c r="H303" s="123" t="s">
        <v>46</v>
      </c>
      <c r="I303" s="123" t="s">
        <v>1467</v>
      </c>
      <c r="J303" s="123" t="s">
        <v>47</v>
      </c>
      <c r="K303" s="84">
        <v>42705</v>
      </c>
      <c r="L303" s="84">
        <v>43062</v>
      </c>
    </row>
    <row r="304" spans="1:12" ht="95.25" thickBot="1" x14ac:dyDescent="0.3">
      <c r="A304" s="79" t="s">
        <v>2454</v>
      </c>
      <c r="B304" s="122" t="s">
        <v>2455</v>
      </c>
      <c r="C304" s="122" t="s">
        <v>2456</v>
      </c>
      <c r="D304" s="79" t="s">
        <v>64</v>
      </c>
      <c r="E304" s="80">
        <v>100</v>
      </c>
      <c r="F304" s="122" t="s">
        <v>1700</v>
      </c>
      <c r="G304" s="122" t="s">
        <v>13</v>
      </c>
      <c r="H304" s="122" t="s">
        <v>42</v>
      </c>
      <c r="I304" s="122" t="s">
        <v>43</v>
      </c>
      <c r="J304" s="122" t="s">
        <v>44</v>
      </c>
      <c r="K304" s="81">
        <v>42704</v>
      </c>
      <c r="L304" s="81">
        <v>42916</v>
      </c>
    </row>
    <row r="305" spans="1:12" ht="74.25" thickBot="1" x14ac:dyDescent="0.3">
      <c r="A305" s="82" t="s">
        <v>2457</v>
      </c>
      <c r="B305" s="123" t="s">
        <v>2142</v>
      </c>
      <c r="C305" s="123" t="s">
        <v>2458</v>
      </c>
      <c r="D305" s="82" t="s">
        <v>18</v>
      </c>
      <c r="E305" s="83">
        <v>100</v>
      </c>
      <c r="F305" s="123" t="s">
        <v>1700</v>
      </c>
      <c r="G305" s="123" t="s">
        <v>13</v>
      </c>
      <c r="H305" s="123" t="s">
        <v>30</v>
      </c>
      <c r="I305" s="123" t="s">
        <v>31</v>
      </c>
      <c r="J305" s="123" t="s">
        <v>32</v>
      </c>
      <c r="K305" s="84">
        <v>42709</v>
      </c>
      <c r="L305" s="84">
        <v>42916</v>
      </c>
    </row>
    <row r="306" spans="1:12" ht="74.25" thickBot="1" x14ac:dyDescent="0.3">
      <c r="A306" s="79" t="s">
        <v>2459</v>
      </c>
      <c r="B306" s="122" t="s">
        <v>2460</v>
      </c>
      <c r="C306" s="122" t="s">
        <v>2461</v>
      </c>
      <c r="D306" s="79" t="s">
        <v>129</v>
      </c>
      <c r="E306" s="80">
        <v>99</v>
      </c>
      <c r="F306" s="122" t="s">
        <v>1700</v>
      </c>
      <c r="G306" s="122" t="s">
        <v>13</v>
      </c>
      <c r="H306" s="122" t="s">
        <v>23</v>
      </c>
      <c r="I306" s="122" t="s">
        <v>1715</v>
      </c>
      <c r="J306" s="122" t="s">
        <v>1480</v>
      </c>
      <c r="K306" s="81">
        <v>42705</v>
      </c>
      <c r="L306" s="81">
        <v>42916</v>
      </c>
    </row>
    <row r="307" spans="1:12" ht="210.75" thickBot="1" x14ac:dyDescent="0.3">
      <c r="A307" s="82" t="s">
        <v>2462</v>
      </c>
      <c r="B307" s="123" t="s">
        <v>2463</v>
      </c>
      <c r="C307" s="123" t="s">
        <v>2464</v>
      </c>
      <c r="D307" s="82" t="s">
        <v>64</v>
      </c>
      <c r="E307" s="83">
        <v>100</v>
      </c>
      <c r="F307" s="123" t="s">
        <v>1700</v>
      </c>
      <c r="G307" s="123" t="s">
        <v>13</v>
      </c>
      <c r="H307" s="123" t="s">
        <v>29</v>
      </c>
      <c r="I307" s="123" t="s">
        <v>1470</v>
      </c>
      <c r="J307" s="123" t="s">
        <v>35</v>
      </c>
      <c r="K307" s="84">
        <v>42705</v>
      </c>
      <c r="L307" s="84">
        <v>43062</v>
      </c>
    </row>
    <row r="308" spans="1:12" ht="63.75" thickBot="1" x14ac:dyDescent="0.3">
      <c r="A308" s="79" t="s">
        <v>2465</v>
      </c>
      <c r="B308" s="122" t="s">
        <v>2466</v>
      </c>
      <c r="C308" s="122" t="s">
        <v>2467</v>
      </c>
      <c r="D308" s="79" t="s">
        <v>64</v>
      </c>
      <c r="E308" s="80">
        <v>100</v>
      </c>
      <c r="F308" s="122" t="s">
        <v>1700</v>
      </c>
      <c r="G308" s="122" t="s">
        <v>13</v>
      </c>
      <c r="H308" s="122" t="s">
        <v>29</v>
      </c>
      <c r="I308" s="122" t="s">
        <v>1470</v>
      </c>
      <c r="J308" s="122" t="s">
        <v>35</v>
      </c>
      <c r="K308" s="81">
        <v>42705</v>
      </c>
      <c r="L308" s="81">
        <v>43062</v>
      </c>
    </row>
    <row r="309" spans="1:12" ht="63.75" thickBot="1" x14ac:dyDescent="0.3">
      <c r="A309" s="82" t="s">
        <v>2468</v>
      </c>
      <c r="B309" s="123" t="s">
        <v>2469</v>
      </c>
      <c r="C309" s="123" t="s">
        <v>2467</v>
      </c>
      <c r="D309" s="82" t="s">
        <v>18</v>
      </c>
      <c r="E309" s="83">
        <v>100</v>
      </c>
      <c r="F309" s="123" t="s">
        <v>1700</v>
      </c>
      <c r="G309" s="123" t="s">
        <v>13</v>
      </c>
      <c r="H309" s="123" t="s">
        <v>16</v>
      </c>
      <c r="I309" s="123" t="s">
        <v>1704</v>
      </c>
      <c r="J309" s="123" t="s">
        <v>17</v>
      </c>
      <c r="K309" s="84">
        <v>42705</v>
      </c>
      <c r="L309" s="84">
        <v>42798</v>
      </c>
    </row>
    <row r="310" spans="1:12" ht="53.25" thickBot="1" x14ac:dyDescent="0.3">
      <c r="A310" s="79" t="s">
        <v>2470</v>
      </c>
      <c r="B310" s="122" t="s">
        <v>2471</v>
      </c>
      <c r="C310" s="122" t="s">
        <v>2472</v>
      </c>
      <c r="D310" s="79" t="s">
        <v>64</v>
      </c>
      <c r="E310" s="80">
        <v>100</v>
      </c>
      <c r="F310" s="122" t="s">
        <v>1700</v>
      </c>
      <c r="G310" s="122" t="s">
        <v>13</v>
      </c>
      <c r="H310" s="122" t="s">
        <v>36</v>
      </c>
      <c r="I310" s="122" t="s">
        <v>37</v>
      </c>
      <c r="J310" s="122" t="s">
        <v>38</v>
      </c>
      <c r="K310" s="81">
        <v>42705</v>
      </c>
      <c r="L310" s="81">
        <v>43062</v>
      </c>
    </row>
    <row r="311" spans="1:12" ht="53.25" thickBot="1" x14ac:dyDescent="0.3">
      <c r="A311" s="82" t="s">
        <v>2473</v>
      </c>
      <c r="B311" s="123" t="s">
        <v>2450</v>
      </c>
      <c r="C311" s="123" t="s">
        <v>2474</v>
      </c>
      <c r="D311" s="82" t="s">
        <v>64</v>
      </c>
      <c r="E311" s="83">
        <v>100</v>
      </c>
      <c r="F311" s="123" t="s">
        <v>1700</v>
      </c>
      <c r="G311" s="123" t="s">
        <v>13</v>
      </c>
      <c r="H311" s="123" t="s">
        <v>36</v>
      </c>
      <c r="I311" s="123" t="s">
        <v>37</v>
      </c>
      <c r="J311" s="123" t="s">
        <v>38</v>
      </c>
      <c r="K311" s="84">
        <v>42705</v>
      </c>
      <c r="L311" s="84">
        <v>43062</v>
      </c>
    </row>
    <row r="312" spans="1:12" ht="63.75" thickBot="1" x14ac:dyDescent="0.3">
      <c r="A312" s="79" t="s">
        <v>2475</v>
      </c>
      <c r="B312" s="122" t="s">
        <v>2476</v>
      </c>
      <c r="C312" s="122" t="s">
        <v>2474</v>
      </c>
      <c r="D312" s="79" t="s">
        <v>64</v>
      </c>
      <c r="E312" s="80">
        <v>100</v>
      </c>
      <c r="F312" s="122" t="s">
        <v>1700</v>
      </c>
      <c r="G312" s="122" t="s">
        <v>13</v>
      </c>
      <c r="H312" s="122" t="s">
        <v>46</v>
      </c>
      <c r="I312" s="122" t="s">
        <v>1467</v>
      </c>
      <c r="J312" s="122" t="s">
        <v>47</v>
      </c>
      <c r="K312" s="81">
        <v>42705</v>
      </c>
      <c r="L312" s="81">
        <v>43062</v>
      </c>
    </row>
    <row r="313" spans="1:12" ht="74.25" thickBot="1" x14ac:dyDescent="0.3">
      <c r="A313" s="82" t="s">
        <v>2477</v>
      </c>
      <c r="B313" s="123" t="s">
        <v>2478</v>
      </c>
      <c r="C313" s="123" t="s">
        <v>2479</v>
      </c>
      <c r="D313" s="82" t="s">
        <v>129</v>
      </c>
      <c r="E313" s="83">
        <v>80</v>
      </c>
      <c r="F313" s="123" t="s">
        <v>1700</v>
      </c>
      <c r="G313" s="123" t="s">
        <v>13</v>
      </c>
      <c r="H313" s="123" t="s">
        <v>29</v>
      </c>
      <c r="I313" s="123" t="s">
        <v>1470</v>
      </c>
      <c r="J313" s="123" t="s">
        <v>1478</v>
      </c>
      <c r="K313" s="84">
        <v>42705</v>
      </c>
      <c r="L313" s="84">
        <v>43062</v>
      </c>
    </row>
    <row r="314" spans="1:12" ht="84.75" thickBot="1" x14ac:dyDescent="0.3">
      <c r="A314" s="79" t="s">
        <v>2480</v>
      </c>
      <c r="B314" s="122" t="s">
        <v>2481</v>
      </c>
      <c r="C314" s="122" t="s">
        <v>2479</v>
      </c>
      <c r="D314" s="79" t="s">
        <v>129</v>
      </c>
      <c r="E314" s="80">
        <v>50</v>
      </c>
      <c r="F314" s="122" t="s">
        <v>1700</v>
      </c>
      <c r="G314" s="122" t="s">
        <v>13</v>
      </c>
      <c r="H314" s="122" t="s">
        <v>29</v>
      </c>
      <c r="I314" s="122" t="s">
        <v>1470</v>
      </c>
      <c r="J314" s="122" t="s">
        <v>1478</v>
      </c>
      <c r="K314" s="81">
        <v>42705</v>
      </c>
      <c r="L314" s="81">
        <v>43062</v>
      </c>
    </row>
    <row r="315" spans="1:12" ht="63.75" thickBot="1" x14ac:dyDescent="0.3">
      <c r="A315" s="82" t="s">
        <v>2482</v>
      </c>
      <c r="B315" s="123" t="s">
        <v>2483</v>
      </c>
      <c r="C315" s="123" t="s">
        <v>2479</v>
      </c>
      <c r="D315" s="82" t="s">
        <v>64</v>
      </c>
      <c r="E315" s="83">
        <v>100</v>
      </c>
      <c r="F315" s="123" t="s">
        <v>1700</v>
      </c>
      <c r="G315" s="123" t="s">
        <v>13</v>
      </c>
      <c r="H315" s="123" t="s">
        <v>29</v>
      </c>
      <c r="I315" s="123" t="s">
        <v>1470</v>
      </c>
      <c r="J315" s="123" t="s">
        <v>35</v>
      </c>
      <c r="K315" s="84">
        <v>42705</v>
      </c>
      <c r="L315" s="84">
        <v>43062</v>
      </c>
    </row>
    <row r="316" spans="1:12" ht="63.75" thickBot="1" x14ac:dyDescent="0.3">
      <c r="A316" s="79" t="s">
        <v>2484</v>
      </c>
      <c r="B316" s="122" t="s">
        <v>2485</v>
      </c>
      <c r="C316" s="122" t="s">
        <v>2479</v>
      </c>
      <c r="D316" s="79" t="s">
        <v>64</v>
      </c>
      <c r="E316" s="80">
        <v>100</v>
      </c>
      <c r="F316" s="122" t="s">
        <v>1700</v>
      </c>
      <c r="G316" s="122" t="s">
        <v>13</v>
      </c>
      <c r="H316" s="122" t="s">
        <v>46</v>
      </c>
      <c r="I316" s="122" t="s">
        <v>1467</v>
      </c>
      <c r="J316" s="122" t="s">
        <v>47</v>
      </c>
      <c r="K316" s="81">
        <v>42705</v>
      </c>
      <c r="L316" s="81">
        <v>43062</v>
      </c>
    </row>
    <row r="317" spans="1:12" ht="105.75" thickBot="1" x14ac:dyDescent="0.3">
      <c r="A317" s="82" t="s">
        <v>2486</v>
      </c>
      <c r="B317" s="123" t="s">
        <v>2487</v>
      </c>
      <c r="C317" s="123" t="s">
        <v>2479</v>
      </c>
      <c r="D317" s="82" t="s">
        <v>64</v>
      </c>
      <c r="E317" s="83">
        <v>100</v>
      </c>
      <c r="F317" s="123" t="s">
        <v>1700</v>
      </c>
      <c r="G317" s="123" t="s">
        <v>13</v>
      </c>
      <c r="H317" s="123" t="s">
        <v>29</v>
      </c>
      <c r="I317" s="123" t="s">
        <v>1470</v>
      </c>
      <c r="J317" s="123" t="s">
        <v>35</v>
      </c>
      <c r="K317" s="84">
        <v>42705</v>
      </c>
      <c r="L317" s="84">
        <v>43062</v>
      </c>
    </row>
    <row r="318" spans="1:12" ht="179.25" thickBot="1" x14ac:dyDescent="0.3">
      <c r="A318" s="79" t="s">
        <v>2488</v>
      </c>
      <c r="B318" s="122" t="s">
        <v>2489</v>
      </c>
      <c r="C318" s="122" t="s">
        <v>2490</v>
      </c>
      <c r="D318" s="79" t="s">
        <v>64</v>
      </c>
      <c r="E318" s="80">
        <v>100</v>
      </c>
      <c r="F318" s="122" t="s">
        <v>1700</v>
      </c>
      <c r="G318" s="122" t="s">
        <v>13</v>
      </c>
      <c r="H318" s="122" t="s">
        <v>30</v>
      </c>
      <c r="I318" s="122" t="s">
        <v>31</v>
      </c>
      <c r="J318" s="122" t="s">
        <v>32</v>
      </c>
      <c r="K318" s="81">
        <v>42709</v>
      </c>
      <c r="L318" s="81">
        <v>43062</v>
      </c>
    </row>
    <row r="319" spans="1:12" ht="63.75" thickBot="1" x14ac:dyDescent="0.3">
      <c r="A319" s="82" t="s">
        <v>2491</v>
      </c>
      <c r="B319" s="123" t="s">
        <v>2450</v>
      </c>
      <c r="C319" s="123" t="s">
        <v>2492</v>
      </c>
      <c r="D319" s="82" t="s">
        <v>64</v>
      </c>
      <c r="E319" s="83">
        <v>100</v>
      </c>
      <c r="F319" s="123" t="s">
        <v>1700</v>
      </c>
      <c r="G319" s="123" t="s">
        <v>13</v>
      </c>
      <c r="H319" s="123" t="s">
        <v>16</v>
      </c>
      <c r="I319" s="123" t="s">
        <v>1704</v>
      </c>
      <c r="J319" s="123" t="s">
        <v>17</v>
      </c>
      <c r="K319" s="84">
        <v>42705</v>
      </c>
      <c r="L319" s="84">
        <v>43062</v>
      </c>
    </row>
    <row r="320" spans="1:12" ht="63.75" thickBot="1" x14ac:dyDescent="0.3">
      <c r="A320" s="79" t="s">
        <v>2493</v>
      </c>
      <c r="B320" s="122" t="s">
        <v>2453</v>
      </c>
      <c r="C320" s="122" t="s">
        <v>2492</v>
      </c>
      <c r="D320" s="79" t="s">
        <v>64</v>
      </c>
      <c r="E320" s="80">
        <v>100</v>
      </c>
      <c r="F320" s="122" t="s">
        <v>1700</v>
      </c>
      <c r="G320" s="122" t="s">
        <v>13</v>
      </c>
      <c r="H320" s="122" t="s">
        <v>46</v>
      </c>
      <c r="I320" s="122" t="s">
        <v>1467</v>
      </c>
      <c r="J320" s="122" t="s">
        <v>47</v>
      </c>
      <c r="K320" s="81">
        <v>42705</v>
      </c>
      <c r="L320" s="81">
        <v>43062</v>
      </c>
    </row>
    <row r="321" spans="1:12" ht="63.75" thickBot="1" x14ac:dyDescent="0.3">
      <c r="A321" s="82" t="s">
        <v>2494</v>
      </c>
      <c r="B321" s="123" t="s">
        <v>2495</v>
      </c>
      <c r="C321" s="123" t="s">
        <v>2496</v>
      </c>
      <c r="D321" s="82" t="s">
        <v>12</v>
      </c>
      <c r="E321" s="83">
        <v>100</v>
      </c>
      <c r="F321" s="123" t="s">
        <v>1700</v>
      </c>
      <c r="G321" s="123" t="s">
        <v>13</v>
      </c>
      <c r="H321" s="123" t="s">
        <v>29</v>
      </c>
      <c r="I321" s="123" t="s">
        <v>1470</v>
      </c>
      <c r="J321" s="123" t="s">
        <v>35</v>
      </c>
      <c r="K321" s="84">
        <v>42705</v>
      </c>
      <c r="L321" s="84">
        <v>42825</v>
      </c>
    </row>
    <row r="322" spans="1:12" ht="53.25" thickBot="1" x14ac:dyDescent="0.3">
      <c r="A322" s="79" t="s">
        <v>2497</v>
      </c>
      <c r="B322" s="122" t="s">
        <v>2498</v>
      </c>
      <c r="C322" s="122" t="s">
        <v>2499</v>
      </c>
      <c r="D322" s="79" t="s">
        <v>64</v>
      </c>
      <c r="E322" s="80">
        <v>100</v>
      </c>
      <c r="F322" s="122" t="s">
        <v>1700</v>
      </c>
      <c r="G322" s="122" t="s">
        <v>13</v>
      </c>
      <c r="H322" s="122" t="s">
        <v>23</v>
      </c>
      <c r="I322" s="122" t="s">
        <v>1715</v>
      </c>
      <c r="J322" s="122" t="s">
        <v>70</v>
      </c>
      <c r="K322" s="81">
        <v>42767</v>
      </c>
      <c r="L322" s="81">
        <v>43100</v>
      </c>
    </row>
    <row r="323" spans="1:12" ht="53.25" thickBot="1" x14ac:dyDescent="0.3">
      <c r="A323" s="82" t="s">
        <v>2500</v>
      </c>
      <c r="B323" s="123" t="s">
        <v>2501</v>
      </c>
      <c r="C323" s="123" t="s">
        <v>2499</v>
      </c>
      <c r="D323" s="82" t="s">
        <v>64</v>
      </c>
      <c r="E323" s="83">
        <v>100</v>
      </c>
      <c r="F323" s="123" t="s">
        <v>1700</v>
      </c>
      <c r="G323" s="123" t="s">
        <v>13</v>
      </c>
      <c r="H323" s="123" t="s">
        <v>29</v>
      </c>
      <c r="I323" s="123" t="s">
        <v>1470</v>
      </c>
      <c r="J323" s="123" t="s">
        <v>1478</v>
      </c>
      <c r="K323" s="84">
        <v>42767</v>
      </c>
      <c r="L323" s="84">
        <v>43100</v>
      </c>
    </row>
    <row r="324" spans="1:12" ht="84.75" thickBot="1" x14ac:dyDescent="0.3">
      <c r="A324" s="79" t="s">
        <v>2502</v>
      </c>
      <c r="B324" s="122" t="s">
        <v>2503</v>
      </c>
      <c r="C324" s="122" t="s">
        <v>2504</v>
      </c>
      <c r="D324" s="79" t="s">
        <v>64</v>
      </c>
      <c r="E324" s="80">
        <v>100</v>
      </c>
      <c r="F324" s="122" t="s">
        <v>1700</v>
      </c>
      <c r="G324" s="122" t="s">
        <v>13</v>
      </c>
      <c r="H324" s="122" t="s">
        <v>19</v>
      </c>
      <c r="I324" s="122" t="s">
        <v>1471</v>
      </c>
      <c r="J324" s="122" t="s">
        <v>20</v>
      </c>
      <c r="K324" s="81">
        <v>42772</v>
      </c>
      <c r="L324" s="81">
        <v>43136</v>
      </c>
    </row>
    <row r="325" spans="1:12" ht="74.25" thickBot="1" x14ac:dyDescent="0.3">
      <c r="A325" s="82" t="s">
        <v>2505</v>
      </c>
      <c r="B325" s="123" t="s">
        <v>2506</v>
      </c>
      <c r="C325" s="123" t="s">
        <v>2504</v>
      </c>
      <c r="D325" s="82" t="s">
        <v>64</v>
      </c>
      <c r="E325" s="83">
        <v>100</v>
      </c>
      <c r="F325" s="123" t="s">
        <v>1700</v>
      </c>
      <c r="G325" s="123" t="s">
        <v>13</v>
      </c>
      <c r="H325" s="123" t="s">
        <v>19</v>
      </c>
      <c r="I325" s="123" t="s">
        <v>1471</v>
      </c>
      <c r="J325" s="123" t="s">
        <v>20</v>
      </c>
      <c r="K325" s="84">
        <v>42772</v>
      </c>
      <c r="L325" s="84">
        <v>43136</v>
      </c>
    </row>
    <row r="326" spans="1:12" ht="74.25" thickBot="1" x14ac:dyDescent="0.3">
      <c r="A326" s="79" t="s">
        <v>2507</v>
      </c>
      <c r="B326" s="122" t="s">
        <v>2508</v>
      </c>
      <c r="C326" s="122" t="s">
        <v>2504</v>
      </c>
      <c r="D326" s="79" t="s">
        <v>64</v>
      </c>
      <c r="E326" s="80">
        <v>100</v>
      </c>
      <c r="F326" s="122" t="s">
        <v>1700</v>
      </c>
      <c r="G326" s="122" t="s">
        <v>13</v>
      </c>
      <c r="H326" s="122" t="s">
        <v>16</v>
      </c>
      <c r="I326" s="122" t="s">
        <v>1704</v>
      </c>
      <c r="J326" s="122" t="s">
        <v>17</v>
      </c>
      <c r="K326" s="81">
        <v>42772</v>
      </c>
      <c r="L326" s="81">
        <v>43136</v>
      </c>
    </row>
    <row r="327" spans="1:12" ht="53.25" thickBot="1" x14ac:dyDescent="0.3">
      <c r="A327" s="82" t="s">
        <v>2509</v>
      </c>
      <c r="B327" s="123" t="s">
        <v>2450</v>
      </c>
      <c r="C327" s="123" t="s">
        <v>2510</v>
      </c>
      <c r="D327" s="82" t="s">
        <v>64</v>
      </c>
      <c r="E327" s="83">
        <v>100</v>
      </c>
      <c r="F327" s="123" t="s">
        <v>1700</v>
      </c>
      <c r="G327" s="123" t="s">
        <v>13</v>
      </c>
      <c r="H327" s="123" t="s">
        <v>16</v>
      </c>
      <c r="I327" s="123" t="s">
        <v>1704</v>
      </c>
      <c r="J327" s="123" t="s">
        <v>17</v>
      </c>
      <c r="K327" s="84">
        <v>42772</v>
      </c>
      <c r="L327" s="84">
        <v>43100</v>
      </c>
    </row>
    <row r="328" spans="1:12" ht="63.75" thickBot="1" x14ac:dyDescent="0.3">
      <c r="A328" s="79" t="s">
        <v>2511</v>
      </c>
      <c r="B328" s="122" t="s">
        <v>2453</v>
      </c>
      <c r="C328" s="122" t="s">
        <v>2510</v>
      </c>
      <c r="D328" s="79" t="s">
        <v>64</v>
      </c>
      <c r="E328" s="80">
        <v>100</v>
      </c>
      <c r="F328" s="122" t="s">
        <v>1700</v>
      </c>
      <c r="G328" s="122" t="s">
        <v>13</v>
      </c>
      <c r="H328" s="122" t="s">
        <v>46</v>
      </c>
      <c r="I328" s="122" t="s">
        <v>1467</v>
      </c>
      <c r="J328" s="122" t="s">
        <v>47</v>
      </c>
      <c r="K328" s="81">
        <v>42772</v>
      </c>
      <c r="L328" s="81">
        <v>43100</v>
      </c>
    </row>
    <row r="329" spans="1:12" ht="63.75" thickBot="1" x14ac:dyDescent="0.3">
      <c r="A329" s="82" t="s">
        <v>2512</v>
      </c>
      <c r="B329" s="123" t="s">
        <v>2513</v>
      </c>
      <c r="C329" s="123" t="s">
        <v>2514</v>
      </c>
      <c r="D329" s="82" t="s">
        <v>64</v>
      </c>
      <c r="E329" s="83">
        <v>100</v>
      </c>
      <c r="F329" s="123" t="s">
        <v>1700</v>
      </c>
      <c r="G329" s="123" t="s">
        <v>13</v>
      </c>
      <c r="H329" s="123" t="s">
        <v>16</v>
      </c>
      <c r="I329" s="123" t="s">
        <v>1704</v>
      </c>
      <c r="J329" s="123" t="s">
        <v>17</v>
      </c>
      <c r="K329" s="84">
        <v>42772</v>
      </c>
      <c r="L329" s="84">
        <v>43100</v>
      </c>
    </row>
    <row r="330" spans="1:12" ht="53.25" thickBot="1" x14ac:dyDescent="0.3">
      <c r="A330" s="79" t="s">
        <v>2515</v>
      </c>
      <c r="B330" s="122" t="s">
        <v>2516</v>
      </c>
      <c r="C330" s="122" t="s">
        <v>2517</v>
      </c>
      <c r="D330" s="79" t="s">
        <v>64</v>
      </c>
      <c r="E330" s="80">
        <v>100</v>
      </c>
      <c r="F330" s="122" t="s">
        <v>1700</v>
      </c>
      <c r="G330" s="122" t="s">
        <v>13</v>
      </c>
      <c r="H330" s="122" t="s">
        <v>29</v>
      </c>
      <c r="I330" s="122" t="s">
        <v>1470</v>
      </c>
      <c r="J330" s="122" t="s">
        <v>35</v>
      </c>
      <c r="K330" s="81">
        <v>42772</v>
      </c>
      <c r="L330" s="81">
        <v>43100</v>
      </c>
    </row>
    <row r="331" spans="1:12" ht="53.25" thickBot="1" x14ac:dyDescent="0.3">
      <c r="A331" s="82" t="s">
        <v>2518</v>
      </c>
      <c r="B331" s="123" t="s">
        <v>2498</v>
      </c>
      <c r="C331" s="123" t="s">
        <v>2519</v>
      </c>
      <c r="D331" s="82" t="s">
        <v>64</v>
      </c>
      <c r="E331" s="83">
        <v>100</v>
      </c>
      <c r="F331" s="123" t="s">
        <v>1700</v>
      </c>
      <c r="G331" s="123" t="s">
        <v>13</v>
      </c>
      <c r="H331" s="123" t="s">
        <v>23</v>
      </c>
      <c r="I331" s="123" t="s">
        <v>1715</v>
      </c>
      <c r="J331" s="123" t="s">
        <v>70</v>
      </c>
      <c r="K331" s="84">
        <v>42772</v>
      </c>
      <c r="L331" s="84">
        <v>43100</v>
      </c>
    </row>
    <row r="332" spans="1:12" ht="53.25" thickBot="1" x14ac:dyDescent="0.3">
      <c r="A332" s="79" t="s">
        <v>2520</v>
      </c>
      <c r="B332" s="122" t="s">
        <v>2501</v>
      </c>
      <c r="C332" s="122" t="s">
        <v>2519</v>
      </c>
      <c r="D332" s="79" t="s">
        <v>64</v>
      </c>
      <c r="E332" s="80">
        <v>100</v>
      </c>
      <c r="F332" s="122" t="s">
        <v>1700</v>
      </c>
      <c r="G332" s="122" t="s">
        <v>13</v>
      </c>
      <c r="H332" s="122" t="s">
        <v>29</v>
      </c>
      <c r="I332" s="122" t="s">
        <v>1470</v>
      </c>
      <c r="J332" s="122" t="s">
        <v>1478</v>
      </c>
      <c r="K332" s="81">
        <v>42772</v>
      </c>
      <c r="L332" s="81">
        <v>43100</v>
      </c>
    </row>
    <row r="333" spans="1:12" ht="53.25" thickBot="1" x14ac:dyDescent="0.3">
      <c r="A333" s="82" t="s">
        <v>2521</v>
      </c>
      <c r="B333" s="123" t="s">
        <v>2522</v>
      </c>
      <c r="C333" s="123" t="s">
        <v>2523</v>
      </c>
      <c r="D333" s="82" t="s">
        <v>18</v>
      </c>
      <c r="E333" s="83">
        <v>100</v>
      </c>
      <c r="F333" s="123" t="s">
        <v>1700</v>
      </c>
      <c r="G333" s="123" t="s">
        <v>13</v>
      </c>
      <c r="H333" s="123" t="s">
        <v>16</v>
      </c>
      <c r="I333" s="123" t="s">
        <v>1704</v>
      </c>
      <c r="J333" s="123" t="s">
        <v>17</v>
      </c>
      <c r="K333" s="84">
        <v>42772</v>
      </c>
      <c r="L333" s="84">
        <v>42855</v>
      </c>
    </row>
    <row r="334" spans="1:12" ht="53.25" thickBot="1" x14ac:dyDescent="0.3">
      <c r="A334" s="79" t="s">
        <v>2524</v>
      </c>
      <c r="B334" s="122" t="s">
        <v>2498</v>
      </c>
      <c r="C334" s="122" t="s">
        <v>2523</v>
      </c>
      <c r="D334" s="79" t="s">
        <v>64</v>
      </c>
      <c r="E334" s="80">
        <v>100</v>
      </c>
      <c r="F334" s="122" t="s">
        <v>1700</v>
      </c>
      <c r="G334" s="122" t="s">
        <v>13</v>
      </c>
      <c r="H334" s="122" t="s">
        <v>23</v>
      </c>
      <c r="I334" s="122" t="s">
        <v>1715</v>
      </c>
      <c r="J334" s="122" t="s">
        <v>70</v>
      </c>
      <c r="K334" s="81">
        <v>42767</v>
      </c>
      <c r="L334" s="81">
        <v>43100</v>
      </c>
    </row>
    <row r="335" spans="1:12" ht="53.25" thickBot="1" x14ac:dyDescent="0.3">
      <c r="A335" s="82" t="s">
        <v>2525</v>
      </c>
      <c r="B335" s="123" t="s">
        <v>2501</v>
      </c>
      <c r="C335" s="123" t="s">
        <v>2523</v>
      </c>
      <c r="D335" s="82" t="s">
        <v>64</v>
      </c>
      <c r="E335" s="83">
        <v>100</v>
      </c>
      <c r="F335" s="123" t="s">
        <v>1700</v>
      </c>
      <c r="G335" s="123" t="s">
        <v>13</v>
      </c>
      <c r="H335" s="123" t="s">
        <v>29</v>
      </c>
      <c r="I335" s="123" t="s">
        <v>1470</v>
      </c>
      <c r="J335" s="123" t="s">
        <v>1478</v>
      </c>
      <c r="K335" s="84">
        <v>42767</v>
      </c>
      <c r="L335" s="84">
        <v>43100</v>
      </c>
    </row>
    <row r="336" spans="1:12" ht="53.25" thickBot="1" x14ac:dyDescent="0.3">
      <c r="A336" s="79" t="s">
        <v>2526</v>
      </c>
      <c r="B336" s="122" t="s">
        <v>2450</v>
      </c>
      <c r="C336" s="122" t="s">
        <v>2527</v>
      </c>
      <c r="D336" s="79" t="s">
        <v>64</v>
      </c>
      <c r="E336" s="80">
        <v>100</v>
      </c>
      <c r="F336" s="122" t="s">
        <v>1700</v>
      </c>
      <c r="G336" s="122" t="s">
        <v>13</v>
      </c>
      <c r="H336" s="122" t="s">
        <v>16</v>
      </c>
      <c r="I336" s="122" t="s">
        <v>1704</v>
      </c>
      <c r="J336" s="122" t="s">
        <v>17</v>
      </c>
      <c r="K336" s="81">
        <v>42772</v>
      </c>
      <c r="L336" s="81">
        <v>43100</v>
      </c>
    </row>
    <row r="337" spans="1:12" ht="63.75" thickBot="1" x14ac:dyDescent="0.3">
      <c r="A337" s="82" t="s">
        <v>2528</v>
      </c>
      <c r="B337" s="123" t="s">
        <v>2453</v>
      </c>
      <c r="C337" s="123" t="s">
        <v>2527</v>
      </c>
      <c r="D337" s="82" t="s">
        <v>64</v>
      </c>
      <c r="E337" s="83">
        <v>100</v>
      </c>
      <c r="F337" s="123" t="s">
        <v>1700</v>
      </c>
      <c r="G337" s="123" t="s">
        <v>13</v>
      </c>
      <c r="H337" s="123" t="s">
        <v>46</v>
      </c>
      <c r="I337" s="123" t="s">
        <v>1467</v>
      </c>
      <c r="J337" s="123" t="s">
        <v>47</v>
      </c>
      <c r="K337" s="84">
        <v>42772</v>
      </c>
      <c r="L337" s="84">
        <v>43100</v>
      </c>
    </row>
    <row r="338" spans="1:12" ht="84.75" thickBot="1" x14ac:dyDescent="0.3">
      <c r="A338" s="79" t="s">
        <v>2529</v>
      </c>
      <c r="B338" s="122" t="s">
        <v>2503</v>
      </c>
      <c r="C338" s="122" t="s">
        <v>2530</v>
      </c>
      <c r="D338" s="79" t="s">
        <v>64</v>
      </c>
      <c r="E338" s="80">
        <v>100</v>
      </c>
      <c r="F338" s="122" t="s">
        <v>1700</v>
      </c>
      <c r="G338" s="122" t="s">
        <v>13</v>
      </c>
      <c r="H338" s="122" t="s">
        <v>19</v>
      </c>
      <c r="I338" s="122" t="s">
        <v>1471</v>
      </c>
      <c r="J338" s="122" t="s">
        <v>20</v>
      </c>
      <c r="K338" s="81">
        <v>42772</v>
      </c>
      <c r="L338" s="81">
        <v>43100</v>
      </c>
    </row>
    <row r="339" spans="1:12" ht="63.75" thickBot="1" x14ac:dyDescent="0.3">
      <c r="A339" s="82" t="s">
        <v>2531</v>
      </c>
      <c r="B339" s="123" t="s">
        <v>2506</v>
      </c>
      <c r="C339" s="123" t="s">
        <v>2530</v>
      </c>
      <c r="D339" s="82" t="s">
        <v>64</v>
      </c>
      <c r="E339" s="83">
        <v>100</v>
      </c>
      <c r="F339" s="123" t="s">
        <v>1700</v>
      </c>
      <c r="G339" s="123" t="s">
        <v>13</v>
      </c>
      <c r="H339" s="123" t="s">
        <v>19</v>
      </c>
      <c r="I339" s="123" t="s">
        <v>1471</v>
      </c>
      <c r="J339" s="123" t="s">
        <v>20</v>
      </c>
      <c r="K339" s="84">
        <v>42772</v>
      </c>
      <c r="L339" s="84">
        <v>43131</v>
      </c>
    </row>
    <row r="340" spans="1:12" ht="63.75" thickBot="1" x14ac:dyDescent="0.3">
      <c r="A340" s="79" t="s">
        <v>2532</v>
      </c>
      <c r="B340" s="122" t="s">
        <v>2533</v>
      </c>
      <c r="C340" s="122" t="s">
        <v>2530</v>
      </c>
      <c r="D340" s="79" t="s">
        <v>64</v>
      </c>
      <c r="E340" s="80">
        <v>100</v>
      </c>
      <c r="F340" s="122" t="s">
        <v>1700</v>
      </c>
      <c r="G340" s="122" t="s">
        <v>13</v>
      </c>
      <c r="H340" s="122" t="s">
        <v>16</v>
      </c>
      <c r="I340" s="122" t="s">
        <v>1704</v>
      </c>
      <c r="J340" s="122" t="s">
        <v>17</v>
      </c>
      <c r="K340" s="81">
        <v>42772</v>
      </c>
      <c r="L340" s="81">
        <v>43136</v>
      </c>
    </row>
    <row r="341" spans="1:12" ht="63.75" thickBot="1" x14ac:dyDescent="0.3">
      <c r="A341" s="82" t="s">
        <v>2534</v>
      </c>
      <c r="B341" s="123" t="s">
        <v>2535</v>
      </c>
      <c r="C341" s="123" t="s">
        <v>2536</v>
      </c>
      <c r="D341" s="82" t="s">
        <v>18</v>
      </c>
      <c r="E341" s="83">
        <v>100</v>
      </c>
      <c r="F341" s="123" t="s">
        <v>1700</v>
      </c>
      <c r="G341" s="123" t="s">
        <v>13</v>
      </c>
      <c r="H341" s="123" t="s">
        <v>36</v>
      </c>
      <c r="I341" s="123" t="s">
        <v>37</v>
      </c>
      <c r="J341" s="123" t="s">
        <v>38</v>
      </c>
      <c r="K341" s="84">
        <v>42767</v>
      </c>
      <c r="L341" s="84">
        <v>42824</v>
      </c>
    </row>
    <row r="342" spans="1:12" ht="105.75" thickBot="1" x14ac:dyDescent="0.3">
      <c r="A342" s="79" t="s">
        <v>2537</v>
      </c>
      <c r="B342" s="122" t="s">
        <v>2538</v>
      </c>
      <c r="C342" s="122" t="s">
        <v>2539</v>
      </c>
      <c r="D342" s="79" t="s">
        <v>64</v>
      </c>
      <c r="E342" s="80">
        <v>100</v>
      </c>
      <c r="F342" s="122" t="s">
        <v>1700</v>
      </c>
      <c r="G342" s="122" t="s">
        <v>13</v>
      </c>
      <c r="H342" s="122" t="s">
        <v>23</v>
      </c>
      <c r="I342" s="122" t="s">
        <v>1715</v>
      </c>
      <c r="J342" s="122" t="s">
        <v>70</v>
      </c>
      <c r="K342" s="81">
        <v>42736</v>
      </c>
      <c r="L342" s="81">
        <v>43100</v>
      </c>
    </row>
    <row r="343" spans="1:12" ht="105.75" thickBot="1" x14ac:dyDescent="0.3">
      <c r="A343" s="82" t="s">
        <v>2540</v>
      </c>
      <c r="B343" s="123" t="s">
        <v>2538</v>
      </c>
      <c r="C343" s="123" t="s">
        <v>2541</v>
      </c>
      <c r="D343" s="82" t="s">
        <v>64</v>
      </c>
      <c r="E343" s="83">
        <v>100</v>
      </c>
      <c r="F343" s="123" t="s">
        <v>1700</v>
      </c>
      <c r="G343" s="123" t="s">
        <v>13</v>
      </c>
      <c r="H343" s="123" t="s">
        <v>23</v>
      </c>
      <c r="I343" s="123" t="s">
        <v>1715</v>
      </c>
      <c r="J343" s="123" t="s">
        <v>70</v>
      </c>
      <c r="K343" s="84">
        <v>42736</v>
      </c>
      <c r="L343" s="84">
        <v>43100</v>
      </c>
    </row>
    <row r="344" spans="1:12" ht="105.75" thickBot="1" x14ac:dyDescent="0.3">
      <c r="A344" s="79" t="s">
        <v>2542</v>
      </c>
      <c r="B344" s="122" t="s">
        <v>2538</v>
      </c>
      <c r="C344" s="122" t="s">
        <v>2543</v>
      </c>
      <c r="D344" s="79" t="s">
        <v>64</v>
      </c>
      <c r="E344" s="80">
        <v>100</v>
      </c>
      <c r="F344" s="122" t="s">
        <v>1700</v>
      </c>
      <c r="G344" s="122" t="s">
        <v>13</v>
      </c>
      <c r="H344" s="122" t="s">
        <v>23</v>
      </c>
      <c r="I344" s="122" t="s">
        <v>1715</v>
      </c>
      <c r="J344" s="122" t="s">
        <v>1480</v>
      </c>
      <c r="K344" s="81">
        <v>42736</v>
      </c>
      <c r="L344" s="81">
        <v>43100</v>
      </c>
    </row>
    <row r="345" spans="1:12" ht="105.75" thickBot="1" x14ac:dyDescent="0.3">
      <c r="A345" s="82" t="s">
        <v>2544</v>
      </c>
      <c r="B345" s="123" t="s">
        <v>2538</v>
      </c>
      <c r="C345" s="123" t="s">
        <v>2545</v>
      </c>
      <c r="D345" s="82" t="s">
        <v>64</v>
      </c>
      <c r="E345" s="83">
        <v>100</v>
      </c>
      <c r="F345" s="123" t="s">
        <v>1700</v>
      </c>
      <c r="G345" s="123" t="s">
        <v>13</v>
      </c>
      <c r="H345" s="123" t="s">
        <v>23</v>
      </c>
      <c r="I345" s="123" t="s">
        <v>1715</v>
      </c>
      <c r="J345" s="123" t="s">
        <v>1480</v>
      </c>
      <c r="K345" s="84">
        <v>42736</v>
      </c>
      <c r="L345" s="84">
        <v>43100</v>
      </c>
    </row>
    <row r="346" spans="1:12" ht="74.25" thickBot="1" x14ac:dyDescent="0.3">
      <c r="A346" s="79" t="s">
        <v>2546</v>
      </c>
      <c r="B346" s="122" t="s">
        <v>2547</v>
      </c>
      <c r="C346" s="122" t="s">
        <v>2548</v>
      </c>
      <c r="D346" s="79" t="s">
        <v>64</v>
      </c>
      <c r="E346" s="80">
        <v>100</v>
      </c>
      <c r="F346" s="122" t="s">
        <v>1700</v>
      </c>
      <c r="G346" s="122" t="s">
        <v>13</v>
      </c>
      <c r="H346" s="122" t="s">
        <v>42</v>
      </c>
      <c r="I346" s="122" t="s">
        <v>43</v>
      </c>
      <c r="J346" s="122" t="s">
        <v>44</v>
      </c>
      <c r="K346" s="81">
        <v>42767</v>
      </c>
      <c r="L346" s="81">
        <v>42917</v>
      </c>
    </row>
    <row r="347" spans="1:12" ht="74.25" thickBot="1" x14ac:dyDescent="0.3">
      <c r="A347" s="82" t="s">
        <v>2549</v>
      </c>
      <c r="B347" s="123" t="s">
        <v>2550</v>
      </c>
      <c r="C347" s="123" t="s">
        <v>2548</v>
      </c>
      <c r="D347" s="82" t="s">
        <v>64</v>
      </c>
      <c r="E347" s="83">
        <v>100</v>
      </c>
      <c r="F347" s="123" t="s">
        <v>1700</v>
      </c>
      <c r="G347" s="123" t="s">
        <v>13</v>
      </c>
      <c r="H347" s="123" t="s">
        <v>42</v>
      </c>
      <c r="I347" s="123" t="s">
        <v>43</v>
      </c>
      <c r="J347" s="123" t="s">
        <v>44</v>
      </c>
      <c r="K347" s="84">
        <v>42767</v>
      </c>
      <c r="L347" s="84">
        <v>42917</v>
      </c>
    </row>
    <row r="348" spans="1:12" ht="63.75" thickBot="1" x14ac:dyDescent="0.3">
      <c r="A348" s="79" t="s">
        <v>2551</v>
      </c>
      <c r="B348" s="122" t="s">
        <v>2552</v>
      </c>
      <c r="C348" s="122" t="s">
        <v>2196</v>
      </c>
      <c r="D348" s="79" t="s">
        <v>64</v>
      </c>
      <c r="E348" s="80">
        <v>100</v>
      </c>
      <c r="F348" s="122" t="s">
        <v>1700</v>
      </c>
      <c r="G348" s="122" t="s">
        <v>13</v>
      </c>
      <c r="H348" s="122" t="s">
        <v>56</v>
      </c>
      <c r="I348" s="122" t="s">
        <v>57</v>
      </c>
      <c r="J348" s="122" t="s">
        <v>63</v>
      </c>
      <c r="K348" s="81">
        <v>42552</v>
      </c>
      <c r="L348" s="81">
        <v>42998</v>
      </c>
    </row>
    <row r="349" spans="1:12" ht="63.75" thickBot="1" x14ac:dyDescent="0.3">
      <c r="A349" s="82" t="s">
        <v>2553</v>
      </c>
      <c r="B349" s="123" t="s">
        <v>2554</v>
      </c>
      <c r="C349" s="123" t="s">
        <v>2378</v>
      </c>
      <c r="D349" s="82" t="s">
        <v>64</v>
      </c>
      <c r="E349" s="83">
        <v>100</v>
      </c>
      <c r="F349" s="123" t="s">
        <v>1700</v>
      </c>
      <c r="G349" s="123" t="s">
        <v>13</v>
      </c>
      <c r="H349" s="123" t="s">
        <v>56</v>
      </c>
      <c r="I349" s="123" t="s">
        <v>57</v>
      </c>
      <c r="J349" s="123" t="s">
        <v>63</v>
      </c>
      <c r="K349" s="84">
        <v>42641</v>
      </c>
      <c r="L349" s="84">
        <v>42993</v>
      </c>
    </row>
    <row r="350" spans="1:12" ht="116.25" thickBot="1" x14ac:dyDescent="0.3">
      <c r="A350" s="79" t="s">
        <v>2555</v>
      </c>
      <c r="B350" s="122" t="s">
        <v>2556</v>
      </c>
      <c r="C350" s="122" t="s">
        <v>2430</v>
      </c>
      <c r="D350" s="79" t="s">
        <v>64</v>
      </c>
      <c r="E350" s="80">
        <v>100</v>
      </c>
      <c r="F350" s="122" t="s">
        <v>1700</v>
      </c>
      <c r="G350" s="122" t="s">
        <v>13</v>
      </c>
      <c r="H350" s="122" t="s">
        <v>29</v>
      </c>
      <c r="I350" s="122" t="s">
        <v>1470</v>
      </c>
      <c r="J350" s="122" t="s">
        <v>35</v>
      </c>
      <c r="K350" s="81">
        <v>42641</v>
      </c>
      <c r="L350" s="81">
        <v>42993</v>
      </c>
    </row>
    <row r="351" spans="1:12" ht="63.75" thickBot="1" x14ac:dyDescent="0.3">
      <c r="A351" s="82" t="s">
        <v>2557</v>
      </c>
      <c r="B351" s="123" t="s">
        <v>2558</v>
      </c>
      <c r="C351" s="123" t="s">
        <v>2176</v>
      </c>
      <c r="D351" s="82" t="s">
        <v>64</v>
      </c>
      <c r="E351" s="83">
        <v>100</v>
      </c>
      <c r="F351" s="123" t="s">
        <v>1700</v>
      </c>
      <c r="G351" s="123" t="s">
        <v>13</v>
      </c>
      <c r="H351" s="123" t="s">
        <v>19</v>
      </c>
      <c r="I351" s="123" t="s">
        <v>1471</v>
      </c>
      <c r="J351" s="123" t="s">
        <v>20</v>
      </c>
      <c r="K351" s="84">
        <v>42916</v>
      </c>
      <c r="L351" s="84">
        <v>42947</v>
      </c>
    </row>
    <row r="352" spans="1:12" ht="63.75" thickBot="1" x14ac:dyDescent="0.3">
      <c r="A352" s="79" t="s">
        <v>2559</v>
      </c>
      <c r="B352" s="122" t="s">
        <v>2560</v>
      </c>
      <c r="C352" s="122" t="s">
        <v>2170</v>
      </c>
      <c r="D352" s="79" t="s">
        <v>64</v>
      </c>
      <c r="E352" s="80">
        <v>100</v>
      </c>
      <c r="F352" s="122" t="s">
        <v>1700</v>
      </c>
      <c r="G352" s="122" t="s">
        <v>13</v>
      </c>
      <c r="H352" s="122" t="s">
        <v>14</v>
      </c>
      <c r="I352" s="122" t="s">
        <v>15</v>
      </c>
      <c r="J352" s="122" t="s">
        <v>59</v>
      </c>
      <c r="K352" s="81">
        <v>42552</v>
      </c>
      <c r="L352" s="81">
        <v>42947</v>
      </c>
    </row>
    <row r="353" spans="1:12" ht="147.75" thickBot="1" x14ac:dyDescent="0.3">
      <c r="A353" s="82" t="s">
        <v>2561</v>
      </c>
      <c r="B353" s="123" t="s">
        <v>2562</v>
      </c>
      <c r="C353" s="123" t="s">
        <v>2170</v>
      </c>
      <c r="D353" s="82" t="s">
        <v>64</v>
      </c>
      <c r="E353" s="83">
        <v>100</v>
      </c>
      <c r="F353" s="123" t="s">
        <v>1700</v>
      </c>
      <c r="G353" s="123" t="s">
        <v>13</v>
      </c>
      <c r="H353" s="123" t="s">
        <v>14</v>
      </c>
      <c r="I353" s="123" t="s">
        <v>15</v>
      </c>
      <c r="J353" s="123" t="s">
        <v>59</v>
      </c>
      <c r="K353" s="84">
        <v>42552</v>
      </c>
      <c r="L353" s="84">
        <v>42916</v>
      </c>
    </row>
    <row r="354" spans="1:12" ht="63.75" thickBot="1" x14ac:dyDescent="0.3">
      <c r="A354" s="79" t="s">
        <v>2563</v>
      </c>
      <c r="B354" s="122" t="s">
        <v>2564</v>
      </c>
      <c r="C354" s="122" t="s">
        <v>2403</v>
      </c>
      <c r="D354" s="79" t="s">
        <v>64</v>
      </c>
      <c r="E354" s="80">
        <v>100</v>
      </c>
      <c r="F354" s="122" t="s">
        <v>1700</v>
      </c>
      <c r="G354" s="122" t="s">
        <v>13</v>
      </c>
      <c r="H354" s="122" t="s">
        <v>56</v>
      </c>
      <c r="I354" s="122" t="s">
        <v>57</v>
      </c>
      <c r="J354" s="122" t="s">
        <v>63</v>
      </c>
      <c r="K354" s="81">
        <v>42641</v>
      </c>
      <c r="L354" s="81">
        <v>42993</v>
      </c>
    </row>
    <row r="355" spans="1:12" ht="63.75" thickBot="1" x14ac:dyDescent="0.3">
      <c r="A355" s="82" t="s">
        <v>2565</v>
      </c>
      <c r="B355" s="123" t="s">
        <v>2566</v>
      </c>
      <c r="C355" s="123" t="s">
        <v>2567</v>
      </c>
      <c r="D355" s="82" t="s">
        <v>64</v>
      </c>
      <c r="E355" s="83">
        <v>100</v>
      </c>
      <c r="F355" s="123" t="s">
        <v>1700</v>
      </c>
      <c r="G355" s="123" t="s">
        <v>13</v>
      </c>
      <c r="H355" s="123" t="s">
        <v>30</v>
      </c>
      <c r="I355" s="123" t="s">
        <v>31</v>
      </c>
      <c r="J355" s="123" t="s">
        <v>32</v>
      </c>
      <c r="K355" s="84">
        <v>42948</v>
      </c>
      <c r="L355" s="84">
        <v>43100</v>
      </c>
    </row>
    <row r="356" spans="1:12" ht="63.75" thickBot="1" x14ac:dyDescent="0.3">
      <c r="A356" s="79" t="s">
        <v>2568</v>
      </c>
      <c r="B356" s="122" t="s">
        <v>2569</v>
      </c>
      <c r="C356" s="122" t="s">
        <v>2567</v>
      </c>
      <c r="D356" s="79" t="s">
        <v>64</v>
      </c>
      <c r="E356" s="80">
        <v>100</v>
      </c>
      <c r="F356" s="122" t="s">
        <v>1700</v>
      </c>
      <c r="G356" s="122" t="s">
        <v>13</v>
      </c>
      <c r="H356" s="122" t="s">
        <v>46</v>
      </c>
      <c r="I356" s="122" t="s">
        <v>1467</v>
      </c>
      <c r="J356" s="122" t="s">
        <v>47</v>
      </c>
      <c r="K356" s="81">
        <v>42948</v>
      </c>
      <c r="L356" s="81">
        <v>43100</v>
      </c>
    </row>
    <row r="357" spans="1:12" ht="53.25" thickBot="1" x14ac:dyDescent="0.3">
      <c r="A357" s="82" t="s">
        <v>2570</v>
      </c>
      <c r="B357" s="123" t="s">
        <v>2571</v>
      </c>
      <c r="C357" s="123" t="s">
        <v>2572</v>
      </c>
      <c r="D357" s="82" t="s">
        <v>191</v>
      </c>
      <c r="E357" s="83">
        <v>0</v>
      </c>
      <c r="F357" s="123" t="s">
        <v>1700</v>
      </c>
      <c r="G357" s="123" t="s">
        <v>13</v>
      </c>
      <c r="H357" s="123" t="s">
        <v>29</v>
      </c>
      <c r="I357" s="123" t="s">
        <v>1470</v>
      </c>
      <c r="J357" s="123" t="s">
        <v>1478</v>
      </c>
      <c r="K357" s="84">
        <v>42948</v>
      </c>
      <c r="L357" s="84">
        <v>43281</v>
      </c>
    </row>
    <row r="358" spans="1:12" ht="63.75" thickBot="1" x14ac:dyDescent="0.3">
      <c r="A358" s="79" t="s">
        <v>2573</v>
      </c>
      <c r="B358" s="122" t="s">
        <v>2574</v>
      </c>
      <c r="C358" s="122" t="s">
        <v>2572</v>
      </c>
      <c r="D358" s="79" t="s">
        <v>64</v>
      </c>
      <c r="E358" s="80">
        <v>100</v>
      </c>
      <c r="F358" s="122" t="s">
        <v>1700</v>
      </c>
      <c r="G358" s="122" t="s">
        <v>13</v>
      </c>
      <c r="H358" s="122" t="s">
        <v>23</v>
      </c>
      <c r="I358" s="122" t="s">
        <v>1715</v>
      </c>
      <c r="J358" s="122" t="s">
        <v>70</v>
      </c>
      <c r="K358" s="81">
        <v>42941</v>
      </c>
      <c r="L358" s="81">
        <v>43100</v>
      </c>
    </row>
    <row r="359" spans="1:12" ht="53.25" thickBot="1" x14ac:dyDescent="0.3">
      <c r="A359" s="82" t="s">
        <v>2575</v>
      </c>
      <c r="B359" s="123" t="s">
        <v>2576</v>
      </c>
      <c r="C359" s="123" t="s">
        <v>2572</v>
      </c>
      <c r="D359" s="82" t="s">
        <v>64</v>
      </c>
      <c r="E359" s="83">
        <v>100</v>
      </c>
      <c r="F359" s="123" t="s">
        <v>1700</v>
      </c>
      <c r="G359" s="123" t="s">
        <v>13</v>
      </c>
      <c r="H359" s="123" t="s">
        <v>16</v>
      </c>
      <c r="I359" s="123" t="s">
        <v>1704</v>
      </c>
      <c r="J359" s="123" t="s">
        <v>17</v>
      </c>
      <c r="K359" s="84">
        <v>42948</v>
      </c>
      <c r="L359" s="84">
        <v>43100</v>
      </c>
    </row>
    <row r="360" spans="1:12" ht="63.75" thickBot="1" x14ac:dyDescent="0.3">
      <c r="A360" s="79" t="s">
        <v>2577</v>
      </c>
      <c r="B360" s="122" t="s">
        <v>2578</v>
      </c>
      <c r="C360" s="122" t="s">
        <v>2572</v>
      </c>
      <c r="D360" s="79" t="s">
        <v>64</v>
      </c>
      <c r="E360" s="80">
        <v>100</v>
      </c>
      <c r="F360" s="122" t="s">
        <v>1700</v>
      </c>
      <c r="G360" s="122" t="s">
        <v>13</v>
      </c>
      <c r="H360" s="122" t="s">
        <v>30</v>
      </c>
      <c r="I360" s="122" t="s">
        <v>31</v>
      </c>
      <c r="J360" s="122" t="s">
        <v>32</v>
      </c>
      <c r="K360" s="81">
        <v>42948</v>
      </c>
      <c r="L360" s="81">
        <v>43100</v>
      </c>
    </row>
    <row r="361" spans="1:12" ht="158.25" thickBot="1" x14ac:dyDescent="0.3">
      <c r="A361" s="82" t="s">
        <v>2579</v>
      </c>
      <c r="B361" s="123" t="s">
        <v>2580</v>
      </c>
      <c r="C361" s="123" t="s">
        <v>2581</v>
      </c>
      <c r="D361" s="82" t="s">
        <v>129</v>
      </c>
      <c r="E361" s="83">
        <v>80</v>
      </c>
      <c r="F361" s="123" t="s">
        <v>1700</v>
      </c>
      <c r="G361" s="123" t="s">
        <v>13</v>
      </c>
      <c r="H361" s="123" t="s">
        <v>29</v>
      </c>
      <c r="I361" s="123" t="s">
        <v>1470</v>
      </c>
      <c r="J361" s="123" t="s">
        <v>1478</v>
      </c>
      <c r="K361" s="84">
        <v>42948</v>
      </c>
      <c r="L361" s="84">
        <v>43084</v>
      </c>
    </row>
    <row r="362" spans="1:12" ht="95.25" thickBot="1" x14ac:dyDescent="0.3">
      <c r="A362" s="79" t="s">
        <v>2582</v>
      </c>
      <c r="B362" s="122" t="s">
        <v>2583</v>
      </c>
      <c r="C362" s="122" t="s">
        <v>2584</v>
      </c>
      <c r="D362" s="79" t="s">
        <v>64</v>
      </c>
      <c r="E362" s="80">
        <v>100</v>
      </c>
      <c r="F362" s="122" t="s">
        <v>1700</v>
      </c>
      <c r="G362" s="122" t="s">
        <v>13</v>
      </c>
      <c r="H362" s="122" t="s">
        <v>23</v>
      </c>
      <c r="I362" s="122" t="s">
        <v>1715</v>
      </c>
      <c r="J362" s="122" t="s">
        <v>70</v>
      </c>
      <c r="K362" s="81">
        <v>42941</v>
      </c>
      <c r="L362" s="81">
        <v>43100</v>
      </c>
    </row>
    <row r="363" spans="1:12" ht="95.25" thickBot="1" x14ac:dyDescent="0.3">
      <c r="A363" s="82" t="s">
        <v>2585</v>
      </c>
      <c r="B363" s="123" t="s">
        <v>2586</v>
      </c>
      <c r="C363" s="123" t="s">
        <v>2587</v>
      </c>
      <c r="D363" s="82" t="s">
        <v>64</v>
      </c>
      <c r="E363" s="83">
        <v>100</v>
      </c>
      <c r="F363" s="123" t="s">
        <v>1700</v>
      </c>
      <c r="G363" s="123" t="s">
        <v>13</v>
      </c>
      <c r="H363" s="123" t="s">
        <v>23</v>
      </c>
      <c r="I363" s="123" t="s">
        <v>1715</v>
      </c>
      <c r="J363" s="123" t="s">
        <v>70</v>
      </c>
      <c r="K363" s="84">
        <v>42940</v>
      </c>
      <c r="L363" s="84">
        <v>43100</v>
      </c>
    </row>
    <row r="364" spans="1:12" ht="63.75" thickBot="1" x14ac:dyDescent="0.3">
      <c r="A364" s="79" t="s">
        <v>2588</v>
      </c>
      <c r="B364" s="122" t="s">
        <v>2589</v>
      </c>
      <c r="C364" s="122" t="s">
        <v>2590</v>
      </c>
      <c r="D364" s="79" t="s">
        <v>64</v>
      </c>
      <c r="E364" s="80">
        <v>100</v>
      </c>
      <c r="F364" s="122" t="s">
        <v>1700</v>
      </c>
      <c r="G364" s="122" t="s">
        <v>13</v>
      </c>
      <c r="H364" s="122" t="s">
        <v>14</v>
      </c>
      <c r="I364" s="122" t="s">
        <v>15</v>
      </c>
      <c r="J364" s="122" t="s">
        <v>59</v>
      </c>
      <c r="K364" s="81">
        <v>42948</v>
      </c>
      <c r="L364" s="81">
        <v>43100</v>
      </c>
    </row>
    <row r="365" spans="1:12" ht="53.25" thickBot="1" x14ac:dyDescent="0.3">
      <c r="A365" s="82" t="s">
        <v>2591</v>
      </c>
      <c r="B365" s="123" t="s">
        <v>2592</v>
      </c>
      <c r="C365" s="123" t="s">
        <v>2590</v>
      </c>
      <c r="D365" s="82" t="s">
        <v>191</v>
      </c>
      <c r="E365" s="83">
        <v>0</v>
      </c>
      <c r="F365" s="123" t="s">
        <v>1700</v>
      </c>
      <c r="G365" s="123" t="s">
        <v>13</v>
      </c>
      <c r="H365" s="123" t="s">
        <v>36</v>
      </c>
      <c r="I365" s="123" t="s">
        <v>37</v>
      </c>
      <c r="J365" s="123" t="s">
        <v>1158</v>
      </c>
      <c r="K365" s="84">
        <v>42948</v>
      </c>
      <c r="L365" s="84">
        <v>43299</v>
      </c>
    </row>
    <row r="366" spans="1:12" ht="63.75" thickBot="1" x14ac:dyDescent="0.3">
      <c r="A366" s="79" t="s">
        <v>2593</v>
      </c>
      <c r="B366" s="122" t="s">
        <v>2594</v>
      </c>
      <c r="C366" s="122" t="s">
        <v>2595</v>
      </c>
      <c r="D366" s="79" t="s">
        <v>64</v>
      </c>
      <c r="E366" s="80">
        <v>100</v>
      </c>
      <c r="F366" s="122" t="s">
        <v>1700</v>
      </c>
      <c r="G366" s="122" t="s">
        <v>13</v>
      </c>
      <c r="H366" s="122" t="s">
        <v>56</v>
      </c>
      <c r="I366" s="122" t="s">
        <v>57</v>
      </c>
      <c r="J366" s="122" t="s">
        <v>63</v>
      </c>
      <c r="K366" s="81">
        <v>42948</v>
      </c>
      <c r="L366" s="81">
        <v>43281</v>
      </c>
    </row>
    <row r="367" spans="1:12" ht="63.75" thickBot="1" x14ac:dyDescent="0.3">
      <c r="A367" s="82" t="s">
        <v>2596</v>
      </c>
      <c r="B367" s="123" t="s">
        <v>2574</v>
      </c>
      <c r="C367" s="123" t="s">
        <v>2597</v>
      </c>
      <c r="D367" s="82" t="s">
        <v>64</v>
      </c>
      <c r="E367" s="83">
        <v>100</v>
      </c>
      <c r="F367" s="123" t="s">
        <v>1700</v>
      </c>
      <c r="G367" s="123" t="s">
        <v>13</v>
      </c>
      <c r="H367" s="123" t="s">
        <v>23</v>
      </c>
      <c r="I367" s="123" t="s">
        <v>1715</v>
      </c>
      <c r="J367" s="123" t="s">
        <v>70</v>
      </c>
      <c r="K367" s="84">
        <v>42948</v>
      </c>
      <c r="L367" s="84">
        <v>43100</v>
      </c>
    </row>
    <row r="368" spans="1:12" ht="63.75" thickBot="1" x14ac:dyDescent="0.3">
      <c r="A368" s="79" t="s">
        <v>2598</v>
      </c>
      <c r="B368" s="122" t="s">
        <v>2599</v>
      </c>
      <c r="C368" s="122" t="s">
        <v>2600</v>
      </c>
      <c r="D368" s="79" t="s">
        <v>191</v>
      </c>
      <c r="E368" s="80"/>
      <c r="F368" s="122" t="s">
        <v>1700</v>
      </c>
      <c r="G368" s="122" t="s">
        <v>13</v>
      </c>
      <c r="H368" s="122" t="s">
        <v>14</v>
      </c>
      <c r="I368" s="122" t="s">
        <v>15</v>
      </c>
      <c r="J368" s="122" t="s">
        <v>59</v>
      </c>
      <c r="K368" s="81">
        <v>42948</v>
      </c>
      <c r="L368" s="81">
        <v>43281</v>
      </c>
    </row>
    <row r="369" spans="1:12" ht="74.25" thickBot="1" x14ac:dyDescent="0.3">
      <c r="A369" s="82" t="s">
        <v>2601</v>
      </c>
      <c r="B369" s="123" t="s">
        <v>2602</v>
      </c>
      <c r="C369" s="123" t="s">
        <v>2603</v>
      </c>
      <c r="D369" s="82" t="s">
        <v>64</v>
      </c>
      <c r="E369" s="83">
        <v>100</v>
      </c>
      <c r="F369" s="123" t="s">
        <v>1700</v>
      </c>
      <c r="G369" s="123" t="s">
        <v>13</v>
      </c>
      <c r="H369" s="123" t="s">
        <v>16</v>
      </c>
      <c r="I369" s="123" t="s">
        <v>1704</v>
      </c>
      <c r="J369" s="123" t="s">
        <v>17</v>
      </c>
      <c r="K369" s="84">
        <v>42948</v>
      </c>
      <c r="L369" s="84">
        <v>43115</v>
      </c>
    </row>
    <row r="370" spans="1:12" ht="53.25" thickBot="1" x14ac:dyDescent="0.3">
      <c r="A370" s="79" t="s">
        <v>2604</v>
      </c>
      <c r="B370" s="122" t="s">
        <v>2605</v>
      </c>
      <c r="C370" s="122" t="s">
        <v>2606</v>
      </c>
      <c r="D370" s="79" t="s">
        <v>64</v>
      </c>
      <c r="E370" s="80">
        <v>100</v>
      </c>
      <c r="F370" s="122" t="s">
        <v>1700</v>
      </c>
      <c r="G370" s="122" t="s">
        <v>13</v>
      </c>
      <c r="H370" s="122" t="s">
        <v>49</v>
      </c>
      <c r="I370" s="122" t="s">
        <v>50</v>
      </c>
      <c r="J370" s="122" t="s">
        <v>51</v>
      </c>
      <c r="K370" s="81">
        <v>42948</v>
      </c>
      <c r="L370" s="81">
        <v>43100</v>
      </c>
    </row>
    <row r="371" spans="1:12" ht="53.25" thickBot="1" x14ac:dyDescent="0.3">
      <c r="A371" s="82" t="s">
        <v>2607</v>
      </c>
      <c r="B371" s="123" t="s">
        <v>2608</v>
      </c>
      <c r="C371" s="123" t="s">
        <v>2609</v>
      </c>
      <c r="D371" s="82" t="s">
        <v>64</v>
      </c>
      <c r="E371" s="83">
        <v>100</v>
      </c>
      <c r="F371" s="123" t="s">
        <v>1700</v>
      </c>
      <c r="G371" s="123" t="s">
        <v>13</v>
      </c>
      <c r="H371" s="123" t="s">
        <v>16</v>
      </c>
      <c r="I371" s="123" t="s">
        <v>1704</v>
      </c>
      <c r="J371" s="123" t="s">
        <v>17</v>
      </c>
      <c r="K371" s="84">
        <v>42948</v>
      </c>
      <c r="L371" s="84">
        <v>43084</v>
      </c>
    </row>
    <row r="372" spans="1:12" ht="53.25" thickBot="1" x14ac:dyDescent="0.3">
      <c r="A372" s="79" t="s">
        <v>2610</v>
      </c>
      <c r="B372" s="122" t="s">
        <v>2611</v>
      </c>
      <c r="C372" s="122" t="s">
        <v>2609</v>
      </c>
      <c r="D372" s="79" t="s">
        <v>64</v>
      </c>
      <c r="E372" s="80">
        <v>100</v>
      </c>
      <c r="F372" s="122" t="s">
        <v>1700</v>
      </c>
      <c r="G372" s="122" t="s">
        <v>13</v>
      </c>
      <c r="H372" s="122" t="s">
        <v>29</v>
      </c>
      <c r="I372" s="122" t="s">
        <v>1470</v>
      </c>
      <c r="J372" s="122" t="s">
        <v>35</v>
      </c>
      <c r="K372" s="81">
        <v>42948</v>
      </c>
      <c r="L372" s="81">
        <v>43100</v>
      </c>
    </row>
    <row r="373" spans="1:12" ht="63.75" thickBot="1" x14ac:dyDescent="0.3">
      <c r="A373" s="82" t="s">
        <v>2612</v>
      </c>
      <c r="B373" s="123" t="s">
        <v>2613</v>
      </c>
      <c r="C373" s="123" t="s">
        <v>2614</v>
      </c>
      <c r="D373" s="82" t="s">
        <v>191</v>
      </c>
      <c r="E373" s="83">
        <v>0</v>
      </c>
      <c r="F373" s="123" t="s">
        <v>1700</v>
      </c>
      <c r="G373" s="123" t="s">
        <v>13</v>
      </c>
      <c r="H373" s="123" t="s">
        <v>14</v>
      </c>
      <c r="I373" s="123" t="s">
        <v>15</v>
      </c>
      <c r="J373" s="123" t="s">
        <v>59</v>
      </c>
      <c r="K373" s="84">
        <v>42948</v>
      </c>
      <c r="L373" s="84">
        <v>43281</v>
      </c>
    </row>
    <row r="374" spans="1:12" ht="63.75" thickBot="1" x14ac:dyDescent="0.3">
      <c r="A374" s="79" t="s">
        <v>2615</v>
      </c>
      <c r="B374" s="122" t="s">
        <v>2616</v>
      </c>
      <c r="C374" s="122" t="s">
        <v>2617</v>
      </c>
      <c r="D374" s="79" t="s">
        <v>64</v>
      </c>
      <c r="E374" s="80">
        <v>100</v>
      </c>
      <c r="F374" s="122" t="s">
        <v>1700</v>
      </c>
      <c r="G374" s="122" t="s">
        <v>13</v>
      </c>
      <c r="H374" s="122" t="s">
        <v>30</v>
      </c>
      <c r="I374" s="122" t="s">
        <v>31</v>
      </c>
      <c r="J374" s="122" t="s">
        <v>32</v>
      </c>
      <c r="K374" s="81">
        <v>42948</v>
      </c>
      <c r="L374" s="81">
        <v>43100</v>
      </c>
    </row>
    <row r="375" spans="1:12" ht="74.25" thickBot="1" x14ac:dyDescent="0.3">
      <c r="A375" s="82" t="s">
        <v>2618</v>
      </c>
      <c r="B375" s="123" t="s">
        <v>2619</v>
      </c>
      <c r="C375" s="123" t="s">
        <v>2617</v>
      </c>
      <c r="D375" s="82" t="s">
        <v>64</v>
      </c>
      <c r="E375" s="83">
        <v>100</v>
      </c>
      <c r="F375" s="123" t="s">
        <v>1700</v>
      </c>
      <c r="G375" s="123" t="s">
        <v>13</v>
      </c>
      <c r="H375" s="123" t="s">
        <v>30</v>
      </c>
      <c r="I375" s="123" t="s">
        <v>31</v>
      </c>
      <c r="J375" s="123" t="s">
        <v>32</v>
      </c>
      <c r="K375" s="84">
        <v>42948</v>
      </c>
      <c r="L375" s="84">
        <v>43100</v>
      </c>
    </row>
    <row r="376" spans="1:12" ht="53.25" thickBot="1" x14ac:dyDescent="0.3">
      <c r="A376" s="79" t="s">
        <v>2620</v>
      </c>
      <c r="B376" s="122" t="s">
        <v>2608</v>
      </c>
      <c r="C376" s="122" t="s">
        <v>2621</v>
      </c>
      <c r="D376" s="79" t="s">
        <v>64</v>
      </c>
      <c r="E376" s="80">
        <v>100</v>
      </c>
      <c r="F376" s="122" t="s">
        <v>1700</v>
      </c>
      <c r="G376" s="122" t="s">
        <v>13</v>
      </c>
      <c r="H376" s="122" t="s">
        <v>16</v>
      </c>
      <c r="I376" s="122" t="s">
        <v>1704</v>
      </c>
      <c r="J376" s="122" t="s">
        <v>17</v>
      </c>
      <c r="K376" s="81">
        <v>42948</v>
      </c>
      <c r="L376" s="81">
        <v>43115</v>
      </c>
    </row>
    <row r="377" spans="1:12" ht="53.25" thickBot="1" x14ac:dyDescent="0.3">
      <c r="A377" s="82" t="s">
        <v>2622</v>
      </c>
      <c r="B377" s="123" t="s">
        <v>2623</v>
      </c>
      <c r="C377" s="123" t="s">
        <v>2621</v>
      </c>
      <c r="D377" s="82" t="s">
        <v>64</v>
      </c>
      <c r="E377" s="83">
        <v>100</v>
      </c>
      <c r="F377" s="123" t="s">
        <v>1700</v>
      </c>
      <c r="G377" s="123" t="s">
        <v>13</v>
      </c>
      <c r="H377" s="123" t="s">
        <v>29</v>
      </c>
      <c r="I377" s="123" t="s">
        <v>1470</v>
      </c>
      <c r="J377" s="123" t="s">
        <v>35</v>
      </c>
      <c r="K377" s="84">
        <v>42948</v>
      </c>
      <c r="L377" s="84">
        <v>43100</v>
      </c>
    </row>
    <row r="378" spans="1:12" ht="63.75" thickBot="1" x14ac:dyDescent="0.3">
      <c r="A378" s="79" t="s">
        <v>2624</v>
      </c>
      <c r="B378" s="122" t="s">
        <v>2594</v>
      </c>
      <c r="C378" s="122" t="s">
        <v>2625</v>
      </c>
      <c r="D378" s="79" t="s">
        <v>64</v>
      </c>
      <c r="E378" s="80">
        <v>100</v>
      </c>
      <c r="F378" s="122" t="s">
        <v>1700</v>
      </c>
      <c r="G378" s="122" t="s">
        <v>13</v>
      </c>
      <c r="H378" s="122" t="s">
        <v>56</v>
      </c>
      <c r="I378" s="122" t="s">
        <v>57</v>
      </c>
      <c r="J378" s="122" t="s">
        <v>63</v>
      </c>
      <c r="K378" s="81">
        <v>42948</v>
      </c>
      <c r="L378" s="81">
        <v>43281</v>
      </c>
    </row>
    <row r="379" spans="1:12" ht="53.25" thickBot="1" x14ac:dyDescent="0.3">
      <c r="A379" s="82" t="s">
        <v>2626</v>
      </c>
      <c r="B379" s="123" t="s">
        <v>2589</v>
      </c>
      <c r="C379" s="123" t="s">
        <v>2627</v>
      </c>
      <c r="D379" s="82" t="s">
        <v>64</v>
      </c>
      <c r="E379" s="83">
        <v>100</v>
      </c>
      <c r="F379" s="123" t="s">
        <v>1700</v>
      </c>
      <c r="G379" s="123" t="s">
        <v>13</v>
      </c>
      <c r="H379" s="123" t="s">
        <v>16</v>
      </c>
      <c r="I379" s="123" t="s">
        <v>1704</v>
      </c>
      <c r="J379" s="123" t="s">
        <v>17</v>
      </c>
      <c r="K379" s="84">
        <v>42948</v>
      </c>
      <c r="L379" s="84">
        <v>43100</v>
      </c>
    </row>
    <row r="380" spans="1:12" ht="53.25" thickBot="1" x14ac:dyDescent="0.3">
      <c r="A380" s="79" t="s">
        <v>2628</v>
      </c>
      <c r="B380" s="122" t="s">
        <v>2629</v>
      </c>
      <c r="C380" s="122" t="s">
        <v>2627</v>
      </c>
      <c r="D380" s="79" t="s">
        <v>191</v>
      </c>
      <c r="E380" s="80">
        <v>0</v>
      </c>
      <c r="F380" s="122" t="s">
        <v>1700</v>
      </c>
      <c r="G380" s="122" t="s">
        <v>13</v>
      </c>
      <c r="H380" s="122" t="s">
        <v>16</v>
      </c>
      <c r="I380" s="122" t="s">
        <v>1704</v>
      </c>
      <c r="J380" s="122" t="s">
        <v>17</v>
      </c>
      <c r="K380" s="81">
        <v>42948</v>
      </c>
      <c r="L380" s="81">
        <v>43269</v>
      </c>
    </row>
    <row r="381" spans="1:12" ht="179.25" thickBot="1" x14ac:dyDescent="0.3">
      <c r="A381" s="82" t="s">
        <v>2630</v>
      </c>
      <c r="B381" s="123" t="s">
        <v>2631</v>
      </c>
      <c r="C381" s="123" t="s">
        <v>2632</v>
      </c>
      <c r="D381" s="82" t="s">
        <v>64</v>
      </c>
      <c r="E381" s="83">
        <v>100</v>
      </c>
      <c r="F381" s="123" t="s">
        <v>1700</v>
      </c>
      <c r="G381" s="123" t="s">
        <v>13</v>
      </c>
      <c r="H381" s="123" t="s">
        <v>16</v>
      </c>
      <c r="I381" s="123" t="s">
        <v>1704</v>
      </c>
      <c r="J381" s="123" t="s">
        <v>17</v>
      </c>
      <c r="K381" s="84">
        <v>42948</v>
      </c>
      <c r="L381" s="84">
        <v>43023</v>
      </c>
    </row>
    <row r="382" spans="1:12" ht="63.75" thickBot="1" x14ac:dyDescent="0.3">
      <c r="A382" s="79" t="s">
        <v>2633</v>
      </c>
      <c r="B382" s="122" t="s">
        <v>2634</v>
      </c>
      <c r="C382" s="122" t="s">
        <v>2635</v>
      </c>
      <c r="D382" s="79" t="s">
        <v>191</v>
      </c>
      <c r="E382" s="80"/>
      <c r="F382" s="122" t="s">
        <v>1700</v>
      </c>
      <c r="G382" s="122" t="s">
        <v>13</v>
      </c>
      <c r="H382" s="122" t="s">
        <v>30</v>
      </c>
      <c r="I382" s="122" t="s">
        <v>31</v>
      </c>
      <c r="J382" s="122" t="s">
        <v>32</v>
      </c>
      <c r="K382" s="81">
        <v>42948</v>
      </c>
      <c r="L382" s="81">
        <v>43299</v>
      </c>
    </row>
    <row r="383" spans="1:12" ht="63.75" thickBot="1" x14ac:dyDescent="0.3">
      <c r="A383" s="82" t="s">
        <v>2636</v>
      </c>
      <c r="B383" s="123" t="s">
        <v>2637</v>
      </c>
      <c r="C383" s="123" t="s">
        <v>2638</v>
      </c>
      <c r="D383" s="82" t="s">
        <v>191</v>
      </c>
      <c r="E383" s="83"/>
      <c r="F383" s="123" t="s">
        <v>1700</v>
      </c>
      <c r="G383" s="123" t="s">
        <v>13</v>
      </c>
      <c r="H383" s="123" t="s">
        <v>46</v>
      </c>
      <c r="I383" s="123" t="s">
        <v>1467</v>
      </c>
      <c r="J383" s="123" t="s">
        <v>47</v>
      </c>
      <c r="K383" s="84">
        <v>43101</v>
      </c>
      <c r="L383" s="84">
        <v>43299</v>
      </c>
    </row>
    <row r="384" spans="1:12" ht="63.75" thickBot="1" x14ac:dyDescent="0.3">
      <c r="A384" s="79" t="s">
        <v>2639</v>
      </c>
      <c r="B384" s="122" t="s">
        <v>2640</v>
      </c>
      <c r="C384" s="122" t="s">
        <v>2638</v>
      </c>
      <c r="D384" s="79" t="s">
        <v>129</v>
      </c>
      <c r="E384" s="80"/>
      <c r="F384" s="122" t="s">
        <v>1700</v>
      </c>
      <c r="G384" s="122" t="s">
        <v>13</v>
      </c>
      <c r="H384" s="122" t="s">
        <v>46</v>
      </c>
      <c r="I384" s="122" t="s">
        <v>1467</v>
      </c>
      <c r="J384" s="122" t="s">
        <v>47</v>
      </c>
      <c r="K384" s="81">
        <v>42948</v>
      </c>
      <c r="L384" s="81">
        <v>43100</v>
      </c>
    </row>
    <row r="385" spans="1:12" ht="63.75" thickBot="1" x14ac:dyDescent="0.3">
      <c r="A385" s="82" t="s">
        <v>2641</v>
      </c>
      <c r="B385" s="123" t="s">
        <v>2642</v>
      </c>
      <c r="C385" s="123" t="s">
        <v>2643</v>
      </c>
      <c r="D385" s="82" t="s">
        <v>191</v>
      </c>
      <c r="E385" s="83"/>
      <c r="F385" s="123" t="s">
        <v>1700</v>
      </c>
      <c r="G385" s="123" t="s">
        <v>13</v>
      </c>
      <c r="H385" s="123" t="s">
        <v>46</v>
      </c>
      <c r="I385" s="123" t="s">
        <v>1467</v>
      </c>
      <c r="J385" s="123" t="s">
        <v>47</v>
      </c>
      <c r="K385" s="84">
        <v>42948</v>
      </c>
      <c r="L385" s="84">
        <v>43299</v>
      </c>
    </row>
    <row r="386" spans="1:12" ht="168.75" thickBot="1" x14ac:dyDescent="0.3">
      <c r="A386" s="79" t="s">
        <v>2644</v>
      </c>
      <c r="B386" s="122" t="s">
        <v>2645</v>
      </c>
      <c r="C386" s="122" t="s">
        <v>2646</v>
      </c>
      <c r="D386" s="79" t="s">
        <v>191</v>
      </c>
      <c r="E386" s="80"/>
      <c r="F386" s="122" t="s">
        <v>1700</v>
      </c>
      <c r="G386" s="122" t="s">
        <v>13</v>
      </c>
      <c r="H386" s="122" t="s">
        <v>46</v>
      </c>
      <c r="I386" s="122" t="s">
        <v>1467</v>
      </c>
      <c r="J386" s="122" t="s">
        <v>47</v>
      </c>
      <c r="K386" s="81">
        <v>43008</v>
      </c>
      <c r="L386" s="81">
        <v>43281</v>
      </c>
    </row>
    <row r="387" spans="1:12" ht="105.75" thickBot="1" x14ac:dyDescent="0.3">
      <c r="A387" s="82" t="s">
        <v>2647</v>
      </c>
      <c r="B387" s="123" t="s">
        <v>2648</v>
      </c>
      <c r="C387" s="123" t="s">
        <v>2649</v>
      </c>
      <c r="D387" s="82" t="s">
        <v>191</v>
      </c>
      <c r="E387" s="83"/>
      <c r="F387" s="123" t="s">
        <v>1700</v>
      </c>
      <c r="G387" s="123" t="s">
        <v>13</v>
      </c>
      <c r="H387" s="123" t="s">
        <v>46</v>
      </c>
      <c r="I387" s="123" t="s">
        <v>1467</v>
      </c>
      <c r="J387" s="123" t="s">
        <v>47</v>
      </c>
      <c r="K387" s="84">
        <v>43008</v>
      </c>
      <c r="L387" s="84">
        <v>43281</v>
      </c>
    </row>
    <row r="388" spans="1:12" ht="63.75" thickBot="1" x14ac:dyDescent="0.3">
      <c r="A388" s="79" t="s">
        <v>2650</v>
      </c>
      <c r="B388" s="122" t="s">
        <v>2651</v>
      </c>
      <c r="C388" s="122" t="s">
        <v>2652</v>
      </c>
      <c r="D388" s="79" t="s">
        <v>129</v>
      </c>
      <c r="E388" s="80">
        <v>20</v>
      </c>
      <c r="F388" s="122" t="s">
        <v>1700</v>
      </c>
      <c r="G388" s="122" t="s">
        <v>13</v>
      </c>
      <c r="H388" s="122" t="s">
        <v>46</v>
      </c>
      <c r="I388" s="122" t="s">
        <v>1467</v>
      </c>
      <c r="J388" s="122" t="s">
        <v>47</v>
      </c>
      <c r="K388" s="81">
        <v>43115</v>
      </c>
      <c r="L388" s="81">
        <v>43159</v>
      </c>
    </row>
    <row r="389" spans="1:12" ht="53.25" thickBot="1" x14ac:dyDescent="0.3">
      <c r="A389" s="82" t="s">
        <v>2653</v>
      </c>
      <c r="B389" s="123" t="s">
        <v>2654</v>
      </c>
      <c r="C389" s="123" t="s">
        <v>2652</v>
      </c>
      <c r="D389" s="82" t="s">
        <v>64</v>
      </c>
      <c r="E389" s="83">
        <v>100</v>
      </c>
      <c r="F389" s="123" t="s">
        <v>1700</v>
      </c>
      <c r="G389" s="123" t="s">
        <v>13</v>
      </c>
      <c r="H389" s="123" t="s">
        <v>96</v>
      </c>
      <c r="I389" s="123" t="s">
        <v>97</v>
      </c>
      <c r="J389" s="123" t="s">
        <v>98</v>
      </c>
      <c r="K389" s="84">
        <v>43115</v>
      </c>
      <c r="L389" s="84">
        <v>43189</v>
      </c>
    </row>
    <row r="390" spans="1:12" ht="53.25" thickBot="1" x14ac:dyDescent="0.3">
      <c r="A390" s="79" t="s">
        <v>2655</v>
      </c>
      <c r="B390" s="122" t="s">
        <v>2656</v>
      </c>
      <c r="C390" s="122" t="s">
        <v>2657</v>
      </c>
      <c r="D390" s="79" t="s">
        <v>64</v>
      </c>
      <c r="E390" s="80">
        <v>100</v>
      </c>
      <c r="F390" s="122" t="s">
        <v>1700</v>
      </c>
      <c r="G390" s="122" t="s">
        <v>13</v>
      </c>
      <c r="H390" s="122" t="s">
        <v>42</v>
      </c>
      <c r="I390" s="122" t="s">
        <v>43</v>
      </c>
      <c r="J390" s="122" t="s">
        <v>811</v>
      </c>
      <c r="K390" s="81">
        <v>42941</v>
      </c>
      <c r="L390" s="81">
        <v>43100</v>
      </c>
    </row>
    <row r="391" spans="1:12" ht="53.25" thickBot="1" x14ac:dyDescent="0.3">
      <c r="A391" s="82" t="s">
        <v>2658</v>
      </c>
      <c r="B391" s="123" t="s">
        <v>2659</v>
      </c>
      <c r="C391" s="123" t="s">
        <v>2660</v>
      </c>
      <c r="D391" s="82" t="s">
        <v>64</v>
      </c>
      <c r="E391" s="83">
        <v>100</v>
      </c>
      <c r="F391" s="123" t="s">
        <v>1700</v>
      </c>
      <c r="G391" s="123" t="s">
        <v>13</v>
      </c>
      <c r="H391" s="123" t="s">
        <v>42</v>
      </c>
      <c r="I391" s="123" t="s">
        <v>43</v>
      </c>
      <c r="J391" s="123" t="s">
        <v>44</v>
      </c>
      <c r="K391" s="84">
        <v>42941</v>
      </c>
      <c r="L391" s="84">
        <v>43100</v>
      </c>
    </row>
    <row r="392" spans="1:12" ht="53.25" thickBot="1" x14ac:dyDescent="0.3">
      <c r="A392" s="79" t="s">
        <v>2661</v>
      </c>
      <c r="B392" s="122" t="s">
        <v>2662</v>
      </c>
      <c r="C392" s="122" t="s">
        <v>2660</v>
      </c>
      <c r="D392" s="79" t="s">
        <v>64</v>
      </c>
      <c r="E392" s="80">
        <v>100</v>
      </c>
      <c r="F392" s="122" t="s">
        <v>1700</v>
      </c>
      <c r="G392" s="122" t="s">
        <v>13</v>
      </c>
      <c r="H392" s="122" t="s">
        <v>87</v>
      </c>
      <c r="I392" s="122" t="s">
        <v>88</v>
      </c>
      <c r="J392" s="122" t="s">
        <v>89</v>
      </c>
      <c r="K392" s="81">
        <v>42941</v>
      </c>
      <c r="L392" s="81">
        <v>43100</v>
      </c>
    </row>
    <row r="393" spans="1:12" ht="74.25" thickBot="1" x14ac:dyDescent="0.3">
      <c r="A393" s="82" t="s">
        <v>2663</v>
      </c>
      <c r="B393" s="123" t="s">
        <v>2664</v>
      </c>
      <c r="C393" s="123" t="s">
        <v>2665</v>
      </c>
      <c r="D393" s="82" t="s">
        <v>191</v>
      </c>
      <c r="E393" s="83">
        <v>65</v>
      </c>
      <c r="F393" s="123" t="s">
        <v>1700</v>
      </c>
      <c r="G393" s="123" t="s">
        <v>13</v>
      </c>
      <c r="H393" s="123" t="s">
        <v>62</v>
      </c>
      <c r="I393" s="123" t="s">
        <v>1466</v>
      </c>
      <c r="J393" s="123" t="s">
        <v>73</v>
      </c>
      <c r="K393" s="84">
        <v>42948</v>
      </c>
      <c r="L393" s="84">
        <v>43299</v>
      </c>
    </row>
    <row r="394" spans="1:12" ht="63.75" thickBot="1" x14ac:dyDescent="0.3">
      <c r="A394" s="79" t="s">
        <v>2666</v>
      </c>
      <c r="B394" s="122" t="s">
        <v>2667</v>
      </c>
      <c r="C394" s="122" t="s">
        <v>2668</v>
      </c>
      <c r="D394" s="79" t="s">
        <v>64</v>
      </c>
      <c r="E394" s="80">
        <v>100</v>
      </c>
      <c r="F394" s="122" t="s">
        <v>1700</v>
      </c>
      <c r="G394" s="122" t="s">
        <v>13</v>
      </c>
      <c r="H394" s="122" t="s">
        <v>14</v>
      </c>
      <c r="I394" s="122" t="s">
        <v>15</v>
      </c>
      <c r="J394" s="122" t="s">
        <v>59</v>
      </c>
      <c r="K394" s="81">
        <v>42948</v>
      </c>
      <c r="L394" s="81">
        <v>43100</v>
      </c>
    </row>
    <row r="395" spans="1:12" ht="53.25" thickBot="1" x14ac:dyDescent="0.3">
      <c r="A395" s="82" t="s">
        <v>2669</v>
      </c>
      <c r="B395" s="123" t="s">
        <v>2629</v>
      </c>
      <c r="C395" s="123" t="s">
        <v>2668</v>
      </c>
      <c r="D395" s="82" t="s">
        <v>191</v>
      </c>
      <c r="E395" s="83">
        <v>0</v>
      </c>
      <c r="F395" s="123" t="s">
        <v>1700</v>
      </c>
      <c r="G395" s="123" t="s">
        <v>13</v>
      </c>
      <c r="H395" s="123" t="s">
        <v>16</v>
      </c>
      <c r="I395" s="123" t="s">
        <v>1704</v>
      </c>
      <c r="J395" s="123" t="s">
        <v>17</v>
      </c>
      <c r="K395" s="84">
        <v>42948</v>
      </c>
      <c r="L395" s="84">
        <v>43299</v>
      </c>
    </row>
    <row r="396" spans="1:12" ht="53.25" thickBot="1" x14ac:dyDescent="0.3">
      <c r="A396" s="79" t="s">
        <v>2670</v>
      </c>
      <c r="B396" s="122" t="s">
        <v>2589</v>
      </c>
      <c r="C396" s="122" t="s">
        <v>2671</v>
      </c>
      <c r="D396" s="79" t="s">
        <v>64</v>
      </c>
      <c r="E396" s="80">
        <v>100</v>
      </c>
      <c r="F396" s="122" t="s">
        <v>1700</v>
      </c>
      <c r="G396" s="122" t="s">
        <v>13</v>
      </c>
      <c r="H396" s="122" t="s">
        <v>16</v>
      </c>
      <c r="I396" s="122" t="s">
        <v>1704</v>
      </c>
      <c r="J396" s="122" t="s">
        <v>17</v>
      </c>
      <c r="K396" s="81">
        <v>42948</v>
      </c>
      <c r="L396" s="81">
        <v>43100</v>
      </c>
    </row>
    <row r="397" spans="1:12" ht="53.25" thickBot="1" x14ac:dyDescent="0.3">
      <c r="A397" s="82" t="s">
        <v>2672</v>
      </c>
      <c r="B397" s="123" t="s">
        <v>2629</v>
      </c>
      <c r="C397" s="123" t="s">
        <v>2671</v>
      </c>
      <c r="D397" s="82" t="s">
        <v>191</v>
      </c>
      <c r="E397" s="83">
        <v>0</v>
      </c>
      <c r="F397" s="123" t="s">
        <v>1700</v>
      </c>
      <c r="G397" s="123" t="s">
        <v>13</v>
      </c>
      <c r="H397" s="123" t="s">
        <v>16</v>
      </c>
      <c r="I397" s="123" t="s">
        <v>1704</v>
      </c>
      <c r="J397" s="123" t="s">
        <v>17</v>
      </c>
      <c r="K397" s="84">
        <v>42948</v>
      </c>
      <c r="L397" s="84">
        <v>43299</v>
      </c>
    </row>
    <row r="398" spans="1:12" ht="53.25" thickBot="1" x14ac:dyDescent="0.3">
      <c r="A398" s="79" t="s">
        <v>2673</v>
      </c>
      <c r="B398" s="122" t="s">
        <v>2674</v>
      </c>
      <c r="C398" s="122" t="s">
        <v>2675</v>
      </c>
      <c r="D398" s="79" t="s">
        <v>64</v>
      </c>
      <c r="E398" s="80">
        <v>100</v>
      </c>
      <c r="F398" s="122" t="s">
        <v>1700</v>
      </c>
      <c r="G398" s="122" t="s">
        <v>13</v>
      </c>
      <c r="H398" s="122" t="s">
        <v>36</v>
      </c>
      <c r="I398" s="122" t="s">
        <v>37</v>
      </c>
      <c r="J398" s="122" t="s">
        <v>1158</v>
      </c>
      <c r="K398" s="81">
        <v>43046</v>
      </c>
      <c r="L398" s="81">
        <v>43166</v>
      </c>
    </row>
    <row r="399" spans="1:12" ht="53.25" thickBot="1" x14ac:dyDescent="0.3">
      <c r="A399" s="82" t="s">
        <v>2676</v>
      </c>
      <c r="B399" s="123" t="s">
        <v>2677</v>
      </c>
      <c r="C399" s="123" t="s">
        <v>2678</v>
      </c>
      <c r="D399" s="82" t="s">
        <v>64</v>
      </c>
      <c r="E399" s="83">
        <v>100</v>
      </c>
      <c r="F399" s="123" t="s">
        <v>1700</v>
      </c>
      <c r="G399" s="123" t="s">
        <v>13</v>
      </c>
      <c r="H399" s="123" t="s">
        <v>36</v>
      </c>
      <c r="I399" s="123" t="s">
        <v>37</v>
      </c>
      <c r="J399" s="123" t="s">
        <v>1158</v>
      </c>
      <c r="K399" s="84">
        <v>43046</v>
      </c>
      <c r="L399" s="84">
        <v>43166</v>
      </c>
    </row>
    <row r="400" spans="1:12" ht="53.25" thickBot="1" x14ac:dyDescent="0.3">
      <c r="A400" s="79" t="s">
        <v>2679</v>
      </c>
      <c r="B400" s="122" t="s">
        <v>2680</v>
      </c>
      <c r="C400" s="122" t="s">
        <v>2681</v>
      </c>
      <c r="D400" s="79" t="s">
        <v>191</v>
      </c>
      <c r="E400" s="80">
        <v>0</v>
      </c>
      <c r="F400" s="122" t="s">
        <v>1700</v>
      </c>
      <c r="G400" s="122" t="s">
        <v>13</v>
      </c>
      <c r="H400" s="122" t="s">
        <v>16</v>
      </c>
      <c r="I400" s="122" t="s">
        <v>1704</v>
      </c>
      <c r="J400" s="122" t="s">
        <v>17</v>
      </c>
      <c r="K400" s="81">
        <v>43054</v>
      </c>
      <c r="L400" s="81">
        <v>43398</v>
      </c>
    </row>
    <row r="401" spans="1:12" ht="53.25" thickBot="1" x14ac:dyDescent="0.3">
      <c r="A401" s="82" t="s">
        <v>2682</v>
      </c>
      <c r="B401" s="123" t="s">
        <v>2683</v>
      </c>
      <c r="C401" s="123" t="s">
        <v>2684</v>
      </c>
      <c r="D401" s="82" t="s">
        <v>64</v>
      </c>
      <c r="E401" s="83">
        <v>100</v>
      </c>
      <c r="F401" s="123" t="s">
        <v>1700</v>
      </c>
      <c r="G401" s="123" t="s">
        <v>13</v>
      </c>
      <c r="H401" s="123" t="s">
        <v>16</v>
      </c>
      <c r="I401" s="123" t="s">
        <v>1704</v>
      </c>
      <c r="J401" s="123" t="s">
        <v>17</v>
      </c>
      <c r="K401" s="84">
        <v>43054</v>
      </c>
      <c r="L401" s="84">
        <v>43133</v>
      </c>
    </row>
    <row r="402" spans="1:12" ht="53.25" thickBot="1" x14ac:dyDescent="0.3">
      <c r="A402" s="79" t="s">
        <v>2685</v>
      </c>
      <c r="B402" s="122" t="s">
        <v>2683</v>
      </c>
      <c r="C402" s="122" t="s">
        <v>2686</v>
      </c>
      <c r="D402" s="79" t="s">
        <v>64</v>
      </c>
      <c r="E402" s="80">
        <v>100</v>
      </c>
      <c r="F402" s="122" t="s">
        <v>1700</v>
      </c>
      <c r="G402" s="122" t="s">
        <v>13</v>
      </c>
      <c r="H402" s="122" t="s">
        <v>16</v>
      </c>
      <c r="I402" s="122" t="s">
        <v>1704</v>
      </c>
      <c r="J402" s="122" t="s">
        <v>17</v>
      </c>
      <c r="K402" s="81">
        <v>43054</v>
      </c>
      <c r="L402" s="81">
        <v>43133</v>
      </c>
    </row>
    <row r="403" spans="1:12" ht="53.25" thickBot="1" x14ac:dyDescent="0.3">
      <c r="A403" s="82" t="s">
        <v>2687</v>
      </c>
      <c r="B403" s="123" t="s">
        <v>2680</v>
      </c>
      <c r="C403" s="123" t="s">
        <v>2688</v>
      </c>
      <c r="D403" s="82" t="s">
        <v>191</v>
      </c>
      <c r="E403" s="83">
        <v>0</v>
      </c>
      <c r="F403" s="123" t="s">
        <v>1700</v>
      </c>
      <c r="G403" s="123" t="s">
        <v>13</v>
      </c>
      <c r="H403" s="123" t="s">
        <v>16</v>
      </c>
      <c r="I403" s="123" t="s">
        <v>1704</v>
      </c>
      <c r="J403" s="123" t="s">
        <v>17</v>
      </c>
      <c r="K403" s="84">
        <v>43054</v>
      </c>
      <c r="L403" s="84">
        <v>43398</v>
      </c>
    </row>
    <row r="404" spans="1:12" ht="53.25" thickBot="1" x14ac:dyDescent="0.3">
      <c r="A404" s="79" t="s">
        <v>2689</v>
      </c>
      <c r="B404" s="122" t="s">
        <v>2680</v>
      </c>
      <c r="C404" s="122" t="s">
        <v>2690</v>
      </c>
      <c r="D404" s="79" t="s">
        <v>191</v>
      </c>
      <c r="E404" s="80">
        <v>0</v>
      </c>
      <c r="F404" s="122" t="s">
        <v>1700</v>
      </c>
      <c r="G404" s="122" t="s">
        <v>13</v>
      </c>
      <c r="H404" s="122" t="s">
        <v>16</v>
      </c>
      <c r="I404" s="122" t="s">
        <v>1704</v>
      </c>
      <c r="J404" s="122" t="s">
        <v>17</v>
      </c>
      <c r="K404" s="81">
        <v>43054</v>
      </c>
      <c r="L404" s="81">
        <v>43398</v>
      </c>
    </row>
    <row r="405" spans="1:12" ht="74.25" thickBot="1" x14ac:dyDescent="0.3">
      <c r="A405" s="82" t="s">
        <v>2691</v>
      </c>
      <c r="B405" s="123" t="s">
        <v>2692</v>
      </c>
      <c r="C405" s="123" t="s">
        <v>2112</v>
      </c>
      <c r="D405" s="82" t="s">
        <v>191</v>
      </c>
      <c r="E405" s="83">
        <v>0</v>
      </c>
      <c r="F405" s="123" t="s">
        <v>1700</v>
      </c>
      <c r="G405" s="123" t="s">
        <v>13</v>
      </c>
      <c r="H405" s="123" t="s">
        <v>29</v>
      </c>
      <c r="I405" s="123" t="s">
        <v>1470</v>
      </c>
      <c r="J405" s="123" t="s">
        <v>1478</v>
      </c>
      <c r="K405" s="84">
        <v>43054</v>
      </c>
      <c r="L405" s="84">
        <v>43281</v>
      </c>
    </row>
    <row r="406" spans="1:12" ht="63.75" thickBot="1" x14ac:dyDescent="0.3">
      <c r="A406" s="79" t="s">
        <v>2693</v>
      </c>
      <c r="B406" s="122" t="s">
        <v>2694</v>
      </c>
      <c r="C406" s="122" t="s">
        <v>2695</v>
      </c>
      <c r="D406" s="79" t="s">
        <v>191</v>
      </c>
      <c r="E406" s="80">
        <v>0</v>
      </c>
      <c r="F406" s="122" t="s">
        <v>1700</v>
      </c>
      <c r="G406" s="122" t="s">
        <v>13</v>
      </c>
      <c r="H406" s="122" t="s">
        <v>16</v>
      </c>
      <c r="I406" s="122" t="s">
        <v>1704</v>
      </c>
      <c r="J406" s="122" t="s">
        <v>17</v>
      </c>
      <c r="K406" s="81">
        <v>43054</v>
      </c>
      <c r="L406" s="81">
        <v>43398</v>
      </c>
    </row>
    <row r="407" spans="1:12" ht="53.25" thickBot="1" x14ac:dyDescent="0.3">
      <c r="A407" s="82" t="s">
        <v>2696</v>
      </c>
      <c r="B407" s="123" t="s">
        <v>2697</v>
      </c>
      <c r="C407" s="123" t="s">
        <v>2698</v>
      </c>
      <c r="D407" s="82" t="s">
        <v>191</v>
      </c>
      <c r="E407" s="83">
        <v>0</v>
      </c>
      <c r="F407" s="123" t="s">
        <v>1700</v>
      </c>
      <c r="G407" s="123" t="s">
        <v>13</v>
      </c>
      <c r="H407" s="123" t="s">
        <v>16</v>
      </c>
      <c r="I407" s="123" t="s">
        <v>1704</v>
      </c>
      <c r="J407" s="123" t="s">
        <v>17</v>
      </c>
      <c r="K407" s="84">
        <v>43054</v>
      </c>
      <c r="L407" s="84">
        <v>43398</v>
      </c>
    </row>
    <row r="408" spans="1:12" ht="84.75" thickBot="1" x14ac:dyDescent="0.3">
      <c r="A408" s="79" t="s">
        <v>2699</v>
      </c>
      <c r="B408" s="122" t="s">
        <v>2700</v>
      </c>
      <c r="C408" s="122" t="s">
        <v>2701</v>
      </c>
      <c r="D408" s="79" t="s">
        <v>64</v>
      </c>
      <c r="E408" s="80">
        <v>100</v>
      </c>
      <c r="F408" s="122" t="s">
        <v>1700</v>
      </c>
      <c r="G408" s="122" t="s">
        <v>13</v>
      </c>
      <c r="H408" s="122" t="s">
        <v>16</v>
      </c>
      <c r="I408" s="122" t="s">
        <v>1704</v>
      </c>
      <c r="J408" s="122" t="s">
        <v>17</v>
      </c>
      <c r="K408" s="81">
        <v>43054</v>
      </c>
      <c r="L408" s="81">
        <v>43133</v>
      </c>
    </row>
    <row r="409" spans="1:12" ht="53.25" thickBot="1" x14ac:dyDescent="0.3">
      <c r="A409" s="82" t="s">
        <v>2702</v>
      </c>
      <c r="B409" s="123" t="s">
        <v>2683</v>
      </c>
      <c r="C409" s="123" t="s">
        <v>2703</v>
      </c>
      <c r="D409" s="82" t="s">
        <v>64</v>
      </c>
      <c r="E409" s="83">
        <v>100</v>
      </c>
      <c r="F409" s="123" t="s">
        <v>1700</v>
      </c>
      <c r="G409" s="123" t="s">
        <v>13</v>
      </c>
      <c r="H409" s="123" t="s">
        <v>16</v>
      </c>
      <c r="I409" s="123" t="s">
        <v>1704</v>
      </c>
      <c r="J409" s="123" t="s">
        <v>17</v>
      </c>
      <c r="K409" s="84">
        <v>43054</v>
      </c>
      <c r="L409" s="84">
        <v>43133</v>
      </c>
    </row>
    <row r="410" spans="1:12" ht="53.25" thickBot="1" x14ac:dyDescent="0.3">
      <c r="A410" s="79" t="s">
        <v>2704</v>
      </c>
      <c r="B410" s="122" t="s">
        <v>2683</v>
      </c>
      <c r="C410" s="122" t="s">
        <v>2705</v>
      </c>
      <c r="D410" s="79" t="s">
        <v>64</v>
      </c>
      <c r="E410" s="80">
        <v>100</v>
      </c>
      <c r="F410" s="122" t="s">
        <v>1700</v>
      </c>
      <c r="G410" s="122" t="s">
        <v>13</v>
      </c>
      <c r="H410" s="122" t="s">
        <v>16</v>
      </c>
      <c r="I410" s="122" t="s">
        <v>1704</v>
      </c>
      <c r="J410" s="122" t="s">
        <v>17</v>
      </c>
      <c r="K410" s="81">
        <v>43054</v>
      </c>
      <c r="L410" s="81">
        <v>43133</v>
      </c>
    </row>
    <row r="411" spans="1:12" ht="53.25" thickBot="1" x14ac:dyDescent="0.3">
      <c r="A411" s="82" t="s">
        <v>2706</v>
      </c>
      <c r="B411" s="123" t="s">
        <v>2707</v>
      </c>
      <c r="C411" s="123" t="s">
        <v>2708</v>
      </c>
      <c r="D411" s="82" t="s">
        <v>64</v>
      </c>
      <c r="E411" s="83">
        <v>100</v>
      </c>
      <c r="F411" s="123" t="s">
        <v>1700</v>
      </c>
      <c r="G411" s="123" t="s">
        <v>13</v>
      </c>
      <c r="H411" s="123" t="s">
        <v>29</v>
      </c>
      <c r="I411" s="123" t="s">
        <v>1470</v>
      </c>
      <c r="J411" s="123" t="s">
        <v>65</v>
      </c>
      <c r="K411" s="84">
        <v>43054</v>
      </c>
      <c r="L411" s="84">
        <v>43131</v>
      </c>
    </row>
    <row r="412" spans="1:12" ht="74.25" thickBot="1" x14ac:dyDescent="0.3">
      <c r="A412" s="79" t="s">
        <v>2709</v>
      </c>
      <c r="B412" s="122" t="s">
        <v>2710</v>
      </c>
      <c r="C412" s="122" t="s">
        <v>2711</v>
      </c>
      <c r="D412" s="79" t="s">
        <v>64</v>
      </c>
      <c r="E412" s="80">
        <v>100</v>
      </c>
      <c r="F412" s="122" t="s">
        <v>1700</v>
      </c>
      <c r="G412" s="122" t="s">
        <v>13</v>
      </c>
      <c r="H412" s="122" t="s">
        <v>29</v>
      </c>
      <c r="I412" s="122" t="s">
        <v>1470</v>
      </c>
      <c r="J412" s="122" t="s">
        <v>65</v>
      </c>
      <c r="K412" s="81">
        <v>43054</v>
      </c>
      <c r="L412" s="81">
        <v>43131</v>
      </c>
    </row>
    <row r="413" spans="1:12" ht="63.75" thickBot="1" x14ac:dyDescent="0.3">
      <c r="A413" s="82" t="s">
        <v>2712</v>
      </c>
      <c r="B413" s="123" t="s">
        <v>2713</v>
      </c>
      <c r="C413" s="123" t="s">
        <v>2714</v>
      </c>
      <c r="D413" s="82" t="s">
        <v>64</v>
      </c>
      <c r="E413" s="83">
        <v>100</v>
      </c>
      <c r="F413" s="123" t="s">
        <v>1700</v>
      </c>
      <c r="G413" s="123" t="s">
        <v>13</v>
      </c>
      <c r="H413" s="123" t="s">
        <v>29</v>
      </c>
      <c r="I413" s="123" t="s">
        <v>1470</v>
      </c>
      <c r="J413" s="123" t="s">
        <v>65</v>
      </c>
      <c r="K413" s="84">
        <v>43054</v>
      </c>
      <c r="L413" s="84">
        <v>43131</v>
      </c>
    </row>
    <row r="414" spans="1:12" ht="63.75" thickBot="1" x14ac:dyDescent="0.3">
      <c r="A414" s="79" t="s">
        <v>2715</v>
      </c>
      <c r="B414" s="122" t="s">
        <v>2716</v>
      </c>
      <c r="C414" s="122" t="s">
        <v>2717</v>
      </c>
      <c r="D414" s="79" t="s">
        <v>64</v>
      </c>
      <c r="E414" s="80">
        <v>100</v>
      </c>
      <c r="F414" s="122" t="s">
        <v>1700</v>
      </c>
      <c r="G414" s="122" t="s">
        <v>13</v>
      </c>
      <c r="H414" s="122" t="s">
        <v>29</v>
      </c>
      <c r="I414" s="122" t="s">
        <v>1470</v>
      </c>
      <c r="J414" s="122" t="s">
        <v>65</v>
      </c>
      <c r="K414" s="81">
        <v>43054</v>
      </c>
      <c r="L414" s="81">
        <v>43131</v>
      </c>
    </row>
    <row r="415" spans="1:12" ht="53.25" thickBot="1" x14ac:dyDescent="0.3">
      <c r="A415" s="82" t="s">
        <v>2718</v>
      </c>
      <c r="B415" s="123" t="s">
        <v>2719</v>
      </c>
      <c r="C415" s="123" t="s">
        <v>2123</v>
      </c>
      <c r="D415" s="82" t="s">
        <v>64</v>
      </c>
      <c r="E415" s="83">
        <v>100</v>
      </c>
      <c r="F415" s="123" t="s">
        <v>1700</v>
      </c>
      <c r="G415" s="123" t="s">
        <v>13</v>
      </c>
      <c r="H415" s="123" t="s">
        <v>36</v>
      </c>
      <c r="I415" s="123" t="s">
        <v>37</v>
      </c>
      <c r="J415" s="123" t="s">
        <v>1158</v>
      </c>
      <c r="K415" s="84">
        <v>43046</v>
      </c>
      <c r="L415" s="84">
        <v>43100</v>
      </c>
    </row>
    <row r="416" spans="1:12" ht="53.25" thickBot="1" x14ac:dyDescent="0.3">
      <c r="A416" s="79" t="s">
        <v>2720</v>
      </c>
      <c r="B416" s="122" t="s">
        <v>2721</v>
      </c>
      <c r="C416" s="122" t="s">
        <v>2123</v>
      </c>
      <c r="D416" s="79" t="s">
        <v>191</v>
      </c>
      <c r="E416" s="80">
        <v>0</v>
      </c>
      <c r="F416" s="122" t="s">
        <v>1700</v>
      </c>
      <c r="G416" s="122" t="s">
        <v>13</v>
      </c>
      <c r="H416" s="122" t="s">
        <v>36</v>
      </c>
      <c r="I416" s="122" t="s">
        <v>37</v>
      </c>
      <c r="J416" s="122" t="s">
        <v>1158</v>
      </c>
      <c r="K416" s="81">
        <v>43046</v>
      </c>
      <c r="L416" s="81">
        <v>43281</v>
      </c>
    </row>
    <row r="417" spans="1:12" ht="53.25" thickBot="1" x14ac:dyDescent="0.3">
      <c r="A417" s="82" t="s">
        <v>2722</v>
      </c>
      <c r="B417" s="123" t="s">
        <v>2723</v>
      </c>
      <c r="C417" s="123" t="s">
        <v>2724</v>
      </c>
      <c r="D417" s="82" t="s">
        <v>191</v>
      </c>
      <c r="E417" s="83">
        <v>0</v>
      </c>
      <c r="F417" s="123" t="s">
        <v>1700</v>
      </c>
      <c r="G417" s="123" t="s">
        <v>13</v>
      </c>
      <c r="H417" s="123" t="s">
        <v>36</v>
      </c>
      <c r="I417" s="123" t="s">
        <v>37</v>
      </c>
      <c r="J417" s="123" t="s">
        <v>1158</v>
      </c>
      <c r="K417" s="84">
        <v>43046</v>
      </c>
      <c r="L417" s="84">
        <v>43311</v>
      </c>
    </row>
    <row r="418" spans="1:12" ht="63.75" thickBot="1" x14ac:dyDescent="0.3">
      <c r="A418" s="79" t="s">
        <v>2725</v>
      </c>
      <c r="B418" s="122" t="s">
        <v>2726</v>
      </c>
      <c r="C418" s="122" t="s">
        <v>2695</v>
      </c>
      <c r="D418" s="79" t="s">
        <v>191</v>
      </c>
      <c r="E418" s="80">
        <v>0</v>
      </c>
      <c r="F418" s="122" t="s">
        <v>1700</v>
      </c>
      <c r="G418" s="122" t="s">
        <v>13</v>
      </c>
      <c r="H418" s="122" t="s">
        <v>36</v>
      </c>
      <c r="I418" s="122" t="s">
        <v>37</v>
      </c>
      <c r="J418" s="122" t="s">
        <v>1158</v>
      </c>
      <c r="K418" s="81">
        <v>43132</v>
      </c>
      <c r="L418" s="81">
        <v>43281</v>
      </c>
    </row>
    <row r="419" spans="1:12" ht="84.75" thickBot="1" x14ac:dyDescent="0.3">
      <c r="A419" s="82" t="s">
        <v>2727</v>
      </c>
      <c r="B419" s="123" t="s">
        <v>2728</v>
      </c>
      <c r="C419" s="123" t="s">
        <v>2703</v>
      </c>
      <c r="D419" s="82" t="s">
        <v>1304</v>
      </c>
      <c r="E419" s="83"/>
      <c r="F419" s="123" t="s">
        <v>1700</v>
      </c>
      <c r="G419" s="123" t="s">
        <v>13</v>
      </c>
      <c r="H419" s="123" t="s">
        <v>30</v>
      </c>
      <c r="I419" s="123" t="s">
        <v>31</v>
      </c>
      <c r="J419" s="123"/>
      <c r="K419" s="84">
        <v>43132</v>
      </c>
      <c r="L419" s="84">
        <v>43252</v>
      </c>
    </row>
    <row r="420" spans="1:12" ht="53.25" thickBot="1" x14ac:dyDescent="0.3">
      <c r="A420" s="79" t="s">
        <v>2729</v>
      </c>
      <c r="B420" s="122" t="s">
        <v>2730</v>
      </c>
      <c r="C420" s="122" t="s">
        <v>2731</v>
      </c>
      <c r="D420" s="79" t="s">
        <v>191</v>
      </c>
      <c r="E420" s="80"/>
      <c r="F420" s="122" t="s">
        <v>1700</v>
      </c>
      <c r="G420" s="122" t="s">
        <v>13</v>
      </c>
      <c r="H420" s="122" t="s">
        <v>60</v>
      </c>
      <c r="I420" s="122" t="s">
        <v>61</v>
      </c>
      <c r="J420" s="122" t="s">
        <v>2732</v>
      </c>
      <c r="K420" s="81">
        <v>43132</v>
      </c>
      <c r="L420" s="81">
        <v>43281</v>
      </c>
    </row>
    <row r="421" spans="1:12" ht="53.25" thickBot="1" x14ac:dyDescent="0.3">
      <c r="A421" s="82" t="s">
        <v>2733</v>
      </c>
      <c r="B421" s="123" t="s">
        <v>2734</v>
      </c>
      <c r="C421" s="123" t="s">
        <v>2735</v>
      </c>
      <c r="D421" s="82" t="s">
        <v>191</v>
      </c>
      <c r="E421" s="83"/>
      <c r="F421" s="123" t="s">
        <v>1700</v>
      </c>
      <c r="G421" s="123" t="s">
        <v>13</v>
      </c>
      <c r="H421" s="123" t="s">
        <v>60</v>
      </c>
      <c r="I421" s="123" t="s">
        <v>61</v>
      </c>
      <c r="J421" s="123" t="s">
        <v>2732</v>
      </c>
      <c r="K421" s="84">
        <v>43132</v>
      </c>
      <c r="L421" s="84">
        <v>43281</v>
      </c>
    </row>
    <row r="422" spans="1:12" ht="63.75" thickBot="1" x14ac:dyDescent="0.3">
      <c r="A422" s="79" t="s">
        <v>2736</v>
      </c>
      <c r="B422" s="122" t="s">
        <v>2726</v>
      </c>
      <c r="C422" s="122" t="s">
        <v>2737</v>
      </c>
      <c r="D422" s="79" t="s">
        <v>191</v>
      </c>
      <c r="E422" s="80">
        <v>0</v>
      </c>
      <c r="F422" s="122" t="s">
        <v>1700</v>
      </c>
      <c r="G422" s="122" t="s">
        <v>13</v>
      </c>
      <c r="H422" s="122" t="s">
        <v>36</v>
      </c>
      <c r="I422" s="122" t="s">
        <v>37</v>
      </c>
      <c r="J422" s="122" t="s">
        <v>1158</v>
      </c>
      <c r="K422" s="81">
        <v>43132</v>
      </c>
      <c r="L422" s="81">
        <v>43281</v>
      </c>
    </row>
    <row r="423" spans="1:12" ht="63.75" thickBot="1" x14ac:dyDescent="0.3">
      <c r="A423" s="82" t="s">
        <v>2738</v>
      </c>
      <c r="B423" s="123" t="s">
        <v>2726</v>
      </c>
      <c r="C423" s="123" t="s">
        <v>2705</v>
      </c>
      <c r="D423" s="82" t="s">
        <v>191</v>
      </c>
      <c r="E423" s="83">
        <v>0</v>
      </c>
      <c r="F423" s="123" t="s">
        <v>1700</v>
      </c>
      <c r="G423" s="123" t="s">
        <v>13</v>
      </c>
      <c r="H423" s="123" t="s">
        <v>36</v>
      </c>
      <c r="I423" s="123" t="s">
        <v>37</v>
      </c>
      <c r="J423" s="123" t="s">
        <v>1158</v>
      </c>
      <c r="K423" s="84">
        <v>43132</v>
      </c>
      <c r="L423" s="84">
        <v>43281</v>
      </c>
    </row>
    <row r="424" spans="1:12" ht="53.25" thickBot="1" x14ac:dyDescent="0.3">
      <c r="A424" s="79" t="s">
        <v>2739</v>
      </c>
      <c r="B424" s="122" t="s">
        <v>2740</v>
      </c>
      <c r="C424" s="122" t="s">
        <v>2741</v>
      </c>
      <c r="D424" s="79" t="s">
        <v>191</v>
      </c>
      <c r="E424" s="80"/>
      <c r="F424" s="122" t="s">
        <v>1700</v>
      </c>
      <c r="G424" s="122" t="s">
        <v>13</v>
      </c>
      <c r="H424" s="122" t="s">
        <v>60</v>
      </c>
      <c r="I424" s="122" t="s">
        <v>61</v>
      </c>
      <c r="J424" s="122" t="s">
        <v>2732</v>
      </c>
      <c r="K424" s="81">
        <v>43132</v>
      </c>
      <c r="L424" s="81">
        <v>43281</v>
      </c>
    </row>
    <row r="425" spans="1:12" ht="63.75" thickBot="1" x14ac:dyDescent="0.3">
      <c r="A425" s="82" t="s">
        <v>2742</v>
      </c>
      <c r="B425" s="123" t="s">
        <v>2726</v>
      </c>
      <c r="C425" s="123" t="s">
        <v>2743</v>
      </c>
      <c r="D425" s="82" t="s">
        <v>191</v>
      </c>
      <c r="E425" s="83">
        <v>0</v>
      </c>
      <c r="F425" s="123" t="s">
        <v>1700</v>
      </c>
      <c r="G425" s="123" t="s">
        <v>13</v>
      </c>
      <c r="H425" s="123" t="s">
        <v>36</v>
      </c>
      <c r="I425" s="123" t="s">
        <v>37</v>
      </c>
      <c r="J425" s="123" t="s">
        <v>1158</v>
      </c>
      <c r="K425" s="84">
        <v>43132</v>
      </c>
      <c r="L425" s="84">
        <v>43281</v>
      </c>
    </row>
    <row r="426" spans="1:12" ht="53.25" thickBot="1" x14ac:dyDescent="0.3">
      <c r="A426" s="79" t="s">
        <v>2744</v>
      </c>
      <c r="B426" s="122" t="s">
        <v>2745</v>
      </c>
      <c r="C426" s="122" t="s">
        <v>2746</v>
      </c>
      <c r="D426" s="79" t="s">
        <v>191</v>
      </c>
      <c r="E426" s="80"/>
      <c r="F426" s="122" t="s">
        <v>1700</v>
      </c>
      <c r="G426" s="122" t="s">
        <v>13</v>
      </c>
      <c r="H426" s="122" t="s">
        <v>60</v>
      </c>
      <c r="I426" s="122" t="s">
        <v>61</v>
      </c>
      <c r="J426" s="122" t="s">
        <v>2732</v>
      </c>
      <c r="K426" s="81">
        <v>43132</v>
      </c>
      <c r="L426" s="81">
        <v>43281</v>
      </c>
    </row>
    <row r="427" spans="1:12" ht="53.25" thickBot="1" x14ac:dyDescent="0.3">
      <c r="A427" s="82" t="s">
        <v>2747</v>
      </c>
      <c r="B427" s="123" t="s">
        <v>2748</v>
      </c>
      <c r="C427" s="123" t="s">
        <v>2675</v>
      </c>
      <c r="D427" s="82" t="s">
        <v>191</v>
      </c>
      <c r="E427" s="83"/>
      <c r="F427" s="123" t="s">
        <v>1700</v>
      </c>
      <c r="G427" s="123" t="s">
        <v>13</v>
      </c>
      <c r="H427" s="123" t="s">
        <v>60</v>
      </c>
      <c r="I427" s="123" t="s">
        <v>61</v>
      </c>
      <c r="J427" s="123" t="s">
        <v>2732</v>
      </c>
      <c r="K427" s="84">
        <v>43132</v>
      </c>
      <c r="L427" s="84">
        <v>43281</v>
      </c>
    </row>
    <row r="428" spans="1:12" ht="53.25" thickBot="1" x14ac:dyDescent="0.3">
      <c r="A428" s="79" t="s">
        <v>2749</v>
      </c>
      <c r="B428" s="122" t="s">
        <v>2750</v>
      </c>
      <c r="C428" s="122" t="s">
        <v>2751</v>
      </c>
      <c r="D428" s="79" t="s">
        <v>191</v>
      </c>
      <c r="E428" s="80"/>
      <c r="F428" s="122" t="s">
        <v>1700</v>
      </c>
      <c r="G428" s="122" t="s">
        <v>13</v>
      </c>
      <c r="H428" s="122" t="s">
        <v>60</v>
      </c>
      <c r="I428" s="122" t="s">
        <v>61</v>
      </c>
      <c r="J428" s="122" t="s">
        <v>2732</v>
      </c>
      <c r="K428" s="81">
        <v>43132</v>
      </c>
      <c r="L428" s="81">
        <v>43281</v>
      </c>
    </row>
    <row r="429" spans="1:12" ht="63.75" thickBot="1" x14ac:dyDescent="0.3">
      <c r="A429" s="82" t="s">
        <v>2752</v>
      </c>
      <c r="B429" s="123" t="s">
        <v>2753</v>
      </c>
      <c r="C429" s="123" t="s">
        <v>2751</v>
      </c>
      <c r="D429" s="82" t="s">
        <v>64</v>
      </c>
      <c r="E429" s="83">
        <v>100</v>
      </c>
      <c r="F429" s="123" t="s">
        <v>1700</v>
      </c>
      <c r="G429" s="123" t="s">
        <v>13</v>
      </c>
      <c r="H429" s="123" t="s">
        <v>21</v>
      </c>
      <c r="I429" s="123" t="s">
        <v>1475</v>
      </c>
      <c r="J429" s="123" t="s">
        <v>22</v>
      </c>
      <c r="K429" s="84">
        <v>43132</v>
      </c>
      <c r="L429" s="84">
        <v>43190</v>
      </c>
    </row>
    <row r="430" spans="1:12" ht="63.75" thickBot="1" x14ac:dyDescent="0.3">
      <c r="A430" s="79" t="s">
        <v>2754</v>
      </c>
      <c r="B430" s="122" t="s">
        <v>2726</v>
      </c>
      <c r="C430" s="122" t="s">
        <v>2755</v>
      </c>
      <c r="D430" s="79" t="s">
        <v>191</v>
      </c>
      <c r="E430" s="80">
        <v>0</v>
      </c>
      <c r="F430" s="122" t="s">
        <v>1700</v>
      </c>
      <c r="G430" s="122" t="s">
        <v>13</v>
      </c>
      <c r="H430" s="122" t="s">
        <v>36</v>
      </c>
      <c r="I430" s="122" t="s">
        <v>37</v>
      </c>
      <c r="J430" s="122" t="s">
        <v>1158</v>
      </c>
      <c r="K430" s="81">
        <v>43132</v>
      </c>
      <c r="L430" s="81">
        <v>43281</v>
      </c>
    </row>
    <row r="431" spans="1:12" ht="53.25" thickBot="1" x14ac:dyDescent="0.3">
      <c r="A431" s="82" t="s">
        <v>2756</v>
      </c>
      <c r="B431" s="123" t="s">
        <v>2750</v>
      </c>
      <c r="C431" s="123" t="s">
        <v>2757</v>
      </c>
      <c r="D431" s="82" t="s">
        <v>191</v>
      </c>
      <c r="E431" s="83"/>
      <c r="F431" s="123" t="s">
        <v>1700</v>
      </c>
      <c r="G431" s="123" t="s">
        <v>13</v>
      </c>
      <c r="H431" s="123" t="s">
        <v>60</v>
      </c>
      <c r="I431" s="123" t="s">
        <v>61</v>
      </c>
      <c r="J431" s="123" t="s">
        <v>2732</v>
      </c>
      <c r="K431" s="84">
        <v>43132</v>
      </c>
      <c r="L431" s="84">
        <v>43281</v>
      </c>
    </row>
    <row r="432" spans="1:12" ht="53.25" thickBot="1" x14ac:dyDescent="0.3">
      <c r="A432" s="79" t="s">
        <v>2758</v>
      </c>
      <c r="B432" s="122" t="s">
        <v>2748</v>
      </c>
      <c r="C432" s="122" t="s">
        <v>2759</v>
      </c>
      <c r="D432" s="79" t="s">
        <v>191</v>
      </c>
      <c r="E432" s="80"/>
      <c r="F432" s="122" t="s">
        <v>1700</v>
      </c>
      <c r="G432" s="122" t="s">
        <v>13</v>
      </c>
      <c r="H432" s="122" t="s">
        <v>60</v>
      </c>
      <c r="I432" s="122" t="s">
        <v>61</v>
      </c>
      <c r="J432" s="122" t="s">
        <v>2732</v>
      </c>
      <c r="K432" s="81">
        <v>43132</v>
      </c>
      <c r="L432" s="81">
        <v>43281</v>
      </c>
    </row>
    <row r="433" spans="1:12" ht="53.25" thickBot="1" x14ac:dyDescent="0.3">
      <c r="A433" s="82" t="s">
        <v>2760</v>
      </c>
      <c r="B433" s="123" t="s">
        <v>2761</v>
      </c>
      <c r="C433" s="123" t="s">
        <v>2762</v>
      </c>
      <c r="D433" s="82" t="s">
        <v>191</v>
      </c>
      <c r="E433" s="83">
        <v>0</v>
      </c>
      <c r="F433" s="123" t="s">
        <v>1700</v>
      </c>
      <c r="G433" s="123" t="s">
        <v>13</v>
      </c>
      <c r="H433" s="123" t="s">
        <v>36</v>
      </c>
      <c r="I433" s="123" t="s">
        <v>37</v>
      </c>
      <c r="J433" s="123" t="s">
        <v>1158</v>
      </c>
      <c r="K433" s="84">
        <v>43132</v>
      </c>
      <c r="L433" s="84">
        <v>43281</v>
      </c>
    </row>
    <row r="434" spans="1:12" ht="63.75" thickBot="1" x14ac:dyDescent="0.3">
      <c r="A434" s="79" t="s">
        <v>2763</v>
      </c>
      <c r="B434" s="122" t="s">
        <v>2726</v>
      </c>
      <c r="C434" s="122" t="s">
        <v>2764</v>
      </c>
      <c r="D434" s="79" t="s">
        <v>191</v>
      </c>
      <c r="E434" s="80">
        <v>0</v>
      </c>
      <c r="F434" s="122" t="s">
        <v>1700</v>
      </c>
      <c r="G434" s="122" t="s">
        <v>13</v>
      </c>
      <c r="H434" s="122" t="s">
        <v>36</v>
      </c>
      <c r="I434" s="122" t="s">
        <v>37</v>
      </c>
      <c r="J434" s="122" t="s">
        <v>1158</v>
      </c>
      <c r="K434" s="81">
        <v>43132</v>
      </c>
      <c r="L434" s="81">
        <v>43281</v>
      </c>
    </row>
    <row r="435" spans="1:12" ht="53.25" thickBot="1" x14ac:dyDescent="0.3">
      <c r="A435" s="82" t="s">
        <v>2765</v>
      </c>
      <c r="B435" s="123" t="s">
        <v>2750</v>
      </c>
      <c r="C435" s="123" t="s">
        <v>2678</v>
      </c>
      <c r="D435" s="82" t="s">
        <v>191</v>
      </c>
      <c r="E435" s="83"/>
      <c r="F435" s="123" t="s">
        <v>1700</v>
      </c>
      <c r="G435" s="123" t="s">
        <v>13</v>
      </c>
      <c r="H435" s="123" t="s">
        <v>60</v>
      </c>
      <c r="I435" s="123" t="s">
        <v>61</v>
      </c>
      <c r="J435" s="123" t="s">
        <v>2732</v>
      </c>
      <c r="K435" s="84">
        <v>43132</v>
      </c>
      <c r="L435" s="84">
        <v>43281</v>
      </c>
    </row>
    <row r="436" spans="1:12" ht="63" x14ac:dyDescent="0.25">
      <c r="A436" s="79" t="s">
        <v>2766</v>
      </c>
      <c r="B436" s="122" t="s">
        <v>2726</v>
      </c>
      <c r="C436" s="122" t="s">
        <v>2767</v>
      </c>
      <c r="D436" s="79" t="s">
        <v>191</v>
      </c>
      <c r="E436" s="80">
        <v>0</v>
      </c>
      <c r="F436" s="122" t="s">
        <v>1700</v>
      </c>
      <c r="G436" s="122" t="s">
        <v>13</v>
      </c>
      <c r="H436" s="122" t="s">
        <v>36</v>
      </c>
      <c r="I436" s="122" t="s">
        <v>37</v>
      </c>
      <c r="J436" s="122" t="s">
        <v>1158</v>
      </c>
      <c r="K436" s="81">
        <v>43132</v>
      </c>
      <c r="L436" s="81">
        <v>43281</v>
      </c>
    </row>
  </sheetData>
  <autoFilter ref="A3:L917"/>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topLeftCell="A13" workbookViewId="0">
      <selection activeCell="F17" sqref="F17"/>
    </sheetView>
  </sheetViews>
  <sheetFormatPr baseColWidth="10" defaultRowHeight="15" x14ac:dyDescent="0.25"/>
  <cols>
    <col min="1" max="1" width="42.140625" customWidth="1"/>
  </cols>
  <sheetData>
    <row r="2" spans="1:10" x14ac:dyDescent="0.25">
      <c r="A2" s="106" t="s">
        <v>1449</v>
      </c>
      <c r="B2" s="106"/>
      <c r="C2" s="106"/>
      <c r="D2" s="106"/>
      <c r="E2" s="106"/>
      <c r="F2" s="106"/>
      <c r="G2" s="106"/>
      <c r="H2" s="106"/>
      <c r="I2" s="106"/>
      <c r="J2" s="106"/>
    </row>
    <row r="3" spans="1:10" x14ac:dyDescent="0.25">
      <c r="A3" s="106" t="s">
        <v>1450</v>
      </c>
      <c r="B3" s="106"/>
      <c r="C3" s="106"/>
      <c r="D3" s="106"/>
      <c r="E3" s="106"/>
      <c r="F3" s="106"/>
      <c r="G3" s="106"/>
      <c r="H3" s="106"/>
      <c r="I3" s="106"/>
      <c r="J3" s="106"/>
    </row>
    <row r="4" spans="1:10" x14ac:dyDescent="0.25">
      <c r="A4" s="106" t="s">
        <v>1696</v>
      </c>
      <c r="B4" s="106"/>
      <c r="C4" s="106"/>
      <c r="D4" s="106"/>
      <c r="E4" s="106"/>
      <c r="F4" s="106"/>
      <c r="G4" s="106"/>
      <c r="H4" s="106"/>
      <c r="I4" s="106"/>
      <c r="J4" s="106"/>
    </row>
    <row r="5" spans="1:10" x14ac:dyDescent="0.25">
      <c r="A5" s="106" t="s">
        <v>1685</v>
      </c>
      <c r="B5" s="106"/>
      <c r="C5" s="106"/>
      <c r="D5" s="106"/>
      <c r="E5" s="106"/>
      <c r="F5" s="106"/>
      <c r="G5" s="106"/>
      <c r="H5" s="106"/>
      <c r="I5" s="106"/>
      <c r="J5" s="106"/>
    </row>
    <row r="6" spans="1:10" ht="15.75" thickBot="1" x14ac:dyDescent="0.3">
      <c r="A6" s="1"/>
    </row>
    <row r="7" spans="1:10" ht="23.45" customHeight="1" x14ac:dyDescent="0.25">
      <c r="A7" s="3"/>
      <c r="B7" s="107" t="s">
        <v>1688</v>
      </c>
      <c r="C7" s="108"/>
      <c r="D7" s="108"/>
      <c r="E7" s="109"/>
      <c r="F7" s="110" t="s">
        <v>1689</v>
      </c>
      <c r="G7" s="111"/>
      <c r="H7" s="111"/>
      <c r="I7" s="111"/>
      <c r="J7" s="112"/>
    </row>
    <row r="8" spans="1:10" ht="36" x14ac:dyDescent="0.25">
      <c r="A8" s="4" t="s">
        <v>1452</v>
      </c>
      <c r="B8" s="5" t="s">
        <v>1453</v>
      </c>
      <c r="C8" s="6" t="s">
        <v>1454</v>
      </c>
      <c r="D8" s="6" t="s">
        <v>1455</v>
      </c>
      <c r="E8" s="7" t="s">
        <v>1456</v>
      </c>
      <c r="F8" s="8" t="s">
        <v>1453</v>
      </c>
      <c r="G8" s="9" t="s">
        <v>1454</v>
      </c>
      <c r="H8" s="9" t="s">
        <v>1455</v>
      </c>
      <c r="I8" s="9" t="s">
        <v>1457</v>
      </c>
      <c r="J8" s="10" t="s">
        <v>1458</v>
      </c>
    </row>
    <row r="9" spans="1:10" x14ac:dyDescent="0.25">
      <c r="A9" s="77" t="s">
        <v>45</v>
      </c>
      <c r="B9" s="12">
        <v>0</v>
      </c>
      <c r="C9" s="12">
        <v>0</v>
      </c>
      <c r="D9" s="12">
        <v>0</v>
      </c>
      <c r="E9" s="13" t="s">
        <v>1684</v>
      </c>
      <c r="F9" s="14">
        <f>+VLOOKUP(A9,[1]TD!$A$6:$F$24,6,FALSE)</f>
        <v>1</v>
      </c>
      <c r="G9" s="14">
        <f>+VLOOKUP(A9,[1]TD!$A$6:$F$24,4,FALSE)</f>
        <v>1</v>
      </c>
      <c r="H9" s="14">
        <f>+VLOOKUP($A9,[1]TD!$A$6:$G$35,5,FALSE)</f>
        <v>0</v>
      </c>
      <c r="I9" s="14">
        <f>+VLOOKUP(A9,[1]TD!$A$6:$H$35,2,FALSE)+VLOOKUP(A9,[1]TD!$A$6:$H$35,3,FALSE)</f>
        <v>0</v>
      </c>
      <c r="J9" s="15">
        <f t="shared" ref="J9:J41" si="0">+G9/F9</f>
        <v>1</v>
      </c>
    </row>
    <row r="10" spans="1:10" x14ac:dyDescent="0.25">
      <c r="A10" s="25" t="s">
        <v>46</v>
      </c>
      <c r="B10" s="12">
        <v>2</v>
      </c>
      <c r="C10" s="12">
        <f>+VLOOKUP(A10,[1]TD!$A$46:$D$53,2,FALSE)</f>
        <v>0</v>
      </c>
      <c r="D10" s="12">
        <v>2</v>
      </c>
      <c r="E10" s="13">
        <f t="shared" ref="E10:E24" si="1">+C10/B10</f>
        <v>0</v>
      </c>
      <c r="F10" s="14">
        <f>+VLOOKUP(A10,[1]TD!$A$6:$F$24,6,FALSE)</f>
        <v>14</v>
      </c>
      <c r="G10" s="14">
        <f>+VLOOKUP(A10,[1]TD!$A$6:$F$24,4,FALSE)</f>
        <v>8</v>
      </c>
      <c r="H10" s="14">
        <f>+VLOOKUP($A10,[1]TD!$A$6:$G$35,5,FALSE)</f>
        <v>2</v>
      </c>
      <c r="I10" s="14">
        <f>+VLOOKUP(A10,[1]TD!$A$6:$H$35,2,FALSE)+VLOOKUP(A10,[1]TD!$A$6:$H$35,3,FALSE)</f>
        <v>4</v>
      </c>
      <c r="J10" s="15">
        <f t="shared" si="0"/>
        <v>0.5714285714285714</v>
      </c>
    </row>
    <row r="11" spans="1:10" x14ac:dyDescent="0.25">
      <c r="A11" s="77" t="s">
        <v>55</v>
      </c>
      <c r="B11" s="12">
        <v>0</v>
      </c>
      <c r="C11" s="12">
        <v>0</v>
      </c>
      <c r="D11" s="12">
        <v>0</v>
      </c>
      <c r="E11" s="13" t="s">
        <v>1684</v>
      </c>
      <c r="F11" s="14">
        <v>0</v>
      </c>
      <c r="G11" s="14">
        <v>0</v>
      </c>
      <c r="H11" s="14">
        <v>0</v>
      </c>
      <c r="I11" s="14">
        <v>0</v>
      </c>
      <c r="J11" s="15" t="s">
        <v>1684</v>
      </c>
    </row>
    <row r="12" spans="1:10" x14ac:dyDescent="0.25">
      <c r="A12" s="77" t="s">
        <v>166</v>
      </c>
      <c r="B12" s="12">
        <v>0</v>
      </c>
      <c r="C12" s="12">
        <v>0</v>
      </c>
      <c r="D12" s="12">
        <v>0</v>
      </c>
      <c r="E12" s="13" t="s">
        <v>1684</v>
      </c>
      <c r="F12" s="14">
        <v>0</v>
      </c>
      <c r="G12" s="14">
        <v>0</v>
      </c>
      <c r="H12" s="14">
        <v>0</v>
      </c>
      <c r="I12" s="14">
        <v>0</v>
      </c>
      <c r="J12" s="15" t="s">
        <v>1684</v>
      </c>
    </row>
    <row r="13" spans="1:10" x14ac:dyDescent="0.25">
      <c r="A13" s="77" t="s">
        <v>96</v>
      </c>
      <c r="B13" s="12">
        <f>+VLOOKUP(A13,[1]TD!$A$46:$D$53,4,FALSE)</f>
        <v>1</v>
      </c>
      <c r="C13" s="12">
        <f>+VLOOKUP(A13,[1]TD!$A$46:$D$53,2,FALSE)</f>
        <v>1</v>
      </c>
      <c r="D13" s="12">
        <f>+VLOOKUP(A13,[1]TD!$A$46:$D$53,3,FALSE)</f>
        <v>0</v>
      </c>
      <c r="E13" s="13">
        <f t="shared" si="1"/>
        <v>1</v>
      </c>
      <c r="F13" s="14">
        <f>+VLOOKUP(A13,[1]TD!$A$6:$F$24,6,FALSE)</f>
        <v>1</v>
      </c>
      <c r="G13" s="14">
        <f>+VLOOKUP(A13,[1]TD!$A$6:$F$24,4,FALSE)</f>
        <v>1</v>
      </c>
      <c r="H13" s="14">
        <f>+VLOOKUP($A13,[1]TD!$A$6:$G$35,5,FALSE)</f>
        <v>0</v>
      </c>
      <c r="I13" s="14">
        <f>+VLOOKUP(A13,[1]TD!$A$6:$H$35,2,FALSE)+VLOOKUP(A13,[1]TD!$A$6:$H$35,3,FALSE)</f>
        <v>0</v>
      </c>
      <c r="J13" s="15">
        <f t="shared" ref="J13:J40" si="2">+G13/F13</f>
        <v>1</v>
      </c>
    </row>
    <row r="14" spans="1:10" x14ac:dyDescent="0.25">
      <c r="A14" s="77" t="s">
        <v>229</v>
      </c>
      <c r="B14" s="12">
        <v>0</v>
      </c>
      <c r="C14" s="12">
        <v>0</v>
      </c>
      <c r="D14" s="12">
        <v>0</v>
      </c>
      <c r="E14" s="13" t="s">
        <v>1684</v>
      </c>
      <c r="F14" s="14">
        <v>0</v>
      </c>
      <c r="G14" s="14">
        <v>0</v>
      </c>
      <c r="H14" s="14">
        <v>0</v>
      </c>
      <c r="I14" s="14">
        <v>0</v>
      </c>
      <c r="J14" s="15" t="s">
        <v>1684</v>
      </c>
    </row>
    <row r="15" spans="1:10" ht="22.5" x14ac:dyDescent="0.25">
      <c r="A15" s="77" t="s">
        <v>19</v>
      </c>
      <c r="B15" s="12">
        <f>+VLOOKUP(A15,[1]TD!$A$46:$D$53,4,FALSE)</f>
        <v>3</v>
      </c>
      <c r="C15" s="12">
        <f>+VLOOKUP(A15,[1]TD!$A$46:$D$53,2,FALSE)</f>
        <v>3</v>
      </c>
      <c r="D15" s="12">
        <f>+VLOOKUP(A15,[1]TD!$A$46:$D$53,3,FALSE)</f>
        <v>0</v>
      </c>
      <c r="E15" s="13">
        <f t="shared" si="1"/>
        <v>1</v>
      </c>
      <c r="F15" s="14">
        <f>+VLOOKUP(A15,[1]TD!$A$6:$F$24,6,FALSE)</f>
        <v>5</v>
      </c>
      <c r="G15" s="14">
        <f>+VLOOKUP(A15,[1]TD!$A$6:$F$24,4,FALSE)</f>
        <v>5</v>
      </c>
      <c r="H15" s="14">
        <f>+VLOOKUP($A15,[1]TD!$A$6:$G$35,5,FALSE)</f>
        <v>0</v>
      </c>
      <c r="I15" s="14">
        <f>+VLOOKUP(A15,[1]TD!$A$6:$H$35,2,FALSE)+VLOOKUP(A15,[1]TD!$A$6:$H$35,3,FALSE)</f>
        <v>0</v>
      </c>
      <c r="J15" s="15">
        <f t="shared" si="2"/>
        <v>1</v>
      </c>
    </row>
    <row r="16" spans="1:10" x14ac:dyDescent="0.25">
      <c r="A16" s="77" t="s">
        <v>14</v>
      </c>
      <c r="B16" s="12">
        <v>0</v>
      </c>
      <c r="C16" s="12">
        <v>0</v>
      </c>
      <c r="D16" s="12">
        <v>0</v>
      </c>
      <c r="E16" s="13" t="s">
        <v>1684</v>
      </c>
      <c r="F16" s="14">
        <f>+VLOOKUP(A16,[1]TD!$A$6:$F$24,6,FALSE)</f>
        <v>26</v>
      </c>
      <c r="G16" s="14">
        <f>+VLOOKUP(A16,[1]TD!$A$6:$F$24,4,FALSE)</f>
        <v>24</v>
      </c>
      <c r="H16" s="14">
        <f>+VLOOKUP($A16,[1]TD!$A$6:$G$35,5,FALSE)</f>
        <v>0</v>
      </c>
      <c r="I16" s="14">
        <f>+VLOOKUP(A16,[1]TD!$A$6:$H$35,2,FALSE)+VLOOKUP(A16,[1]TD!$A$6:$H$35,3,FALSE)</f>
        <v>2</v>
      </c>
      <c r="J16" s="15">
        <f t="shared" si="2"/>
        <v>0.92307692307692313</v>
      </c>
    </row>
    <row r="17" spans="1:10" x14ac:dyDescent="0.25">
      <c r="A17" s="77" t="s">
        <v>60</v>
      </c>
      <c r="B17" s="12">
        <v>0</v>
      </c>
      <c r="C17" s="12">
        <v>0</v>
      </c>
      <c r="D17" s="12">
        <v>0</v>
      </c>
      <c r="E17" s="13" t="s">
        <v>1684</v>
      </c>
      <c r="F17" s="14">
        <f>+VLOOKUP(A17,[1]TD!$A$6:$F$24,6,FALSE)</f>
        <v>9</v>
      </c>
      <c r="G17" s="14">
        <f>+VLOOKUP(A17,[1]TD!$A$6:$F$24,4,FALSE)</f>
        <v>0</v>
      </c>
      <c r="H17" s="14">
        <f>+VLOOKUP($A17,[1]TD!$A$6:$G$35,5,FALSE)</f>
        <v>0</v>
      </c>
      <c r="I17" s="14">
        <f>+VLOOKUP(A17,[1]TD!$A$6:$H$35,2,FALSE)+VLOOKUP(A17,[1]TD!$A$6:$H$35,3,FALSE)</f>
        <v>9</v>
      </c>
      <c r="J17" s="15">
        <f t="shared" si="2"/>
        <v>0</v>
      </c>
    </row>
    <row r="18" spans="1:10" ht="22.5" x14ac:dyDescent="0.25">
      <c r="A18" s="77" t="s">
        <v>48</v>
      </c>
      <c r="B18" s="12">
        <v>0</v>
      </c>
      <c r="C18" s="12">
        <v>0</v>
      </c>
      <c r="D18" s="12">
        <v>0</v>
      </c>
      <c r="E18" s="13" t="s">
        <v>1684</v>
      </c>
      <c r="F18" s="14">
        <v>0</v>
      </c>
      <c r="G18" s="14">
        <v>0</v>
      </c>
      <c r="H18" s="14">
        <v>0</v>
      </c>
      <c r="I18" s="14">
        <v>0</v>
      </c>
      <c r="J18" s="15" t="s">
        <v>1684</v>
      </c>
    </row>
    <row r="19" spans="1:10" x14ac:dyDescent="0.25">
      <c r="A19" s="77" t="s">
        <v>26</v>
      </c>
      <c r="B19" s="12">
        <v>0</v>
      </c>
      <c r="C19" s="12">
        <v>0</v>
      </c>
      <c r="D19" s="12">
        <v>0</v>
      </c>
      <c r="E19" s="13" t="s">
        <v>1684</v>
      </c>
      <c r="F19" s="14">
        <f>+VLOOKUP(A19,[1]TD!$A$6:$F$24,6,FALSE)</f>
        <v>1</v>
      </c>
      <c r="G19" s="14">
        <f>+VLOOKUP(A19,[1]TD!$A$6:$F$24,4,FALSE)</f>
        <v>1</v>
      </c>
      <c r="H19" s="14">
        <f>+VLOOKUP($A19,[1]TD!$A$6:$G$35,5,FALSE)</f>
        <v>0</v>
      </c>
      <c r="I19" s="14">
        <f>+VLOOKUP(A19,[1]TD!$A$6:$H$35,2,FALSE)+VLOOKUP(A19,[1]TD!$A$6:$H$35,3,FALSE)</f>
        <v>0</v>
      </c>
      <c r="J19" s="15">
        <f t="shared" si="2"/>
        <v>1</v>
      </c>
    </row>
    <row r="20" spans="1:10" x14ac:dyDescent="0.25">
      <c r="A20" s="25" t="s">
        <v>29</v>
      </c>
      <c r="B20" s="12">
        <v>7</v>
      </c>
      <c r="C20" s="12">
        <f>+VLOOKUP(A20,[1]TD!$A$46:$D$53,2,FALSE)</f>
        <v>4</v>
      </c>
      <c r="D20" s="12">
        <v>3</v>
      </c>
      <c r="E20" s="13">
        <f t="shared" si="1"/>
        <v>0.5714285714285714</v>
      </c>
      <c r="F20" s="14">
        <f>+VLOOKUP(A20,[1]TD!$A$6:$F$24,6,FALSE)</f>
        <v>28</v>
      </c>
      <c r="G20" s="14">
        <f>+VLOOKUP(A20,[1]TD!$A$6:$F$24,4,FALSE)</f>
        <v>23</v>
      </c>
      <c r="H20" s="14">
        <f>+VLOOKUP($A20,[1]TD!$A$6:$G$35,5,FALSE)</f>
        <v>3</v>
      </c>
      <c r="I20" s="14">
        <f>+VLOOKUP(A20,[1]TD!$A$6:$H$35,2,FALSE)+VLOOKUP(A20,[1]TD!$A$6:$H$35,3,FALSE)</f>
        <v>2</v>
      </c>
      <c r="J20" s="15">
        <f t="shared" si="2"/>
        <v>0.8214285714285714</v>
      </c>
    </row>
    <row r="21" spans="1:10" x14ac:dyDescent="0.25">
      <c r="A21" s="77" t="s">
        <v>21</v>
      </c>
      <c r="B21" s="12">
        <f>+VLOOKUP(A21,[1]TD!$A$46:$D$53,4,FALSE)</f>
        <v>1</v>
      </c>
      <c r="C21" s="12">
        <f>+VLOOKUP(A21,[1]TD!$A$46:$D$53,2,FALSE)</f>
        <v>1</v>
      </c>
      <c r="D21" s="12">
        <f>+VLOOKUP(A21,[1]TD!$A$46:$D$53,3,FALSE)</f>
        <v>0</v>
      </c>
      <c r="E21" s="13">
        <f t="shared" si="1"/>
        <v>1</v>
      </c>
      <c r="F21" s="14">
        <f>+VLOOKUP(A21,[1]TD!$A$6:$F$24,6,FALSE)</f>
        <v>1</v>
      </c>
      <c r="G21" s="14">
        <f>+VLOOKUP(A21,[1]TD!$A$6:$F$24,4,FALSE)</f>
        <v>1</v>
      </c>
      <c r="H21" s="14">
        <f>+VLOOKUP($A21,[1]TD!$A$6:$G$35,5,FALSE)</f>
        <v>0</v>
      </c>
      <c r="I21" s="14">
        <f>+VLOOKUP(A21,[1]TD!$A$6:$H$35,2,FALSE)+VLOOKUP(A21,[1]TD!$A$6:$H$35,3,FALSE)</f>
        <v>0</v>
      </c>
      <c r="J21" s="15">
        <f t="shared" si="2"/>
        <v>1</v>
      </c>
    </row>
    <row r="22" spans="1:10" x14ac:dyDescent="0.25">
      <c r="A22" s="25" t="s">
        <v>23</v>
      </c>
      <c r="B22" s="12">
        <v>3</v>
      </c>
      <c r="C22" s="12">
        <v>0</v>
      </c>
      <c r="D22" s="12">
        <v>3</v>
      </c>
      <c r="E22" s="13">
        <f t="shared" si="1"/>
        <v>0</v>
      </c>
      <c r="F22" s="14">
        <f>+VLOOKUP(A22,[1]TD!$A$6:$F$24,6,FALSE)</f>
        <v>15</v>
      </c>
      <c r="G22" s="14">
        <f>+VLOOKUP(A22,[1]TD!$A$6:$F$24,4,FALSE)</f>
        <v>12</v>
      </c>
      <c r="H22" s="14">
        <f>+VLOOKUP($A22,[1]TD!$A$6:$G$35,5,FALSE)</f>
        <v>3</v>
      </c>
      <c r="I22" s="14">
        <f>+VLOOKUP(A22,[1]TD!$A$6:$H$35,2,FALSE)+VLOOKUP(A22,[1]TD!$A$6:$H$35,3,FALSE)</f>
        <v>0</v>
      </c>
      <c r="J22" s="15">
        <f t="shared" si="2"/>
        <v>0.8</v>
      </c>
    </row>
    <row r="23" spans="1:10" x14ac:dyDescent="0.25">
      <c r="A23" s="25" t="s">
        <v>16</v>
      </c>
      <c r="B23" s="12">
        <v>11</v>
      </c>
      <c r="C23" s="12">
        <f>+VLOOKUP(A23,[1]TD!$A$46:$D$53,2,FALSE)</f>
        <v>9</v>
      </c>
      <c r="D23" s="12">
        <v>2</v>
      </c>
      <c r="E23" s="13">
        <f t="shared" si="1"/>
        <v>0.81818181818181823</v>
      </c>
      <c r="F23" s="14">
        <f>+VLOOKUP(A23,[1]TD!$A$6:$F$24,6,FALSE)</f>
        <v>59</v>
      </c>
      <c r="G23" s="14">
        <f>+VLOOKUP(A23,[1]TD!$A$6:$F$24,4,FALSE)</f>
        <v>49</v>
      </c>
      <c r="H23" s="14">
        <f>+VLOOKUP($A23,[1]TD!$A$6:$G$35,5,FALSE)</f>
        <v>2</v>
      </c>
      <c r="I23" s="14">
        <f>+VLOOKUP(A23,[1]TD!$A$6:$H$35,2,FALSE)+VLOOKUP(A23,[1]TD!$A$6:$H$35,3,FALSE)</f>
        <v>8</v>
      </c>
      <c r="J23" s="15">
        <f t="shared" si="2"/>
        <v>0.83050847457627119</v>
      </c>
    </row>
    <row r="24" spans="1:10" x14ac:dyDescent="0.25">
      <c r="A24" s="77" t="s">
        <v>36</v>
      </c>
      <c r="B24" s="12">
        <f>+VLOOKUP(A24,[1]TD!$A$46:$D$53,4,FALSE)</f>
        <v>2</v>
      </c>
      <c r="C24" s="12">
        <f>+VLOOKUP(A24,[1]TD!$A$46:$D$53,2,FALSE)</f>
        <v>2</v>
      </c>
      <c r="D24" s="12">
        <f>+VLOOKUP(A24,[1]TD!$A$46:$D$53,3,FALSE)</f>
        <v>0</v>
      </c>
      <c r="E24" s="13">
        <f t="shared" si="1"/>
        <v>1</v>
      </c>
      <c r="F24" s="14">
        <f>+VLOOKUP(A24,[1]TD!$A$6:$F$24,6,FALSE)</f>
        <v>17</v>
      </c>
      <c r="G24" s="14">
        <f>+VLOOKUP(A24,[1]TD!$A$6:$F$24,4,FALSE)</f>
        <v>6</v>
      </c>
      <c r="H24" s="14">
        <f>+VLOOKUP($A24,[1]TD!$A$6:$G$35,5,FALSE)</f>
        <v>0</v>
      </c>
      <c r="I24" s="14">
        <f>+VLOOKUP(A24,[1]TD!$A$6:$H$35,2,FALSE)+VLOOKUP(A24,[1]TD!$A$6:$H$35,3,FALSE)</f>
        <v>11</v>
      </c>
      <c r="J24" s="15">
        <f t="shared" si="2"/>
        <v>0.35294117647058826</v>
      </c>
    </row>
    <row r="25" spans="1:10" x14ac:dyDescent="0.25">
      <c r="A25" s="77" t="s">
        <v>30</v>
      </c>
      <c r="B25" s="12">
        <v>0</v>
      </c>
      <c r="C25" s="12">
        <v>0</v>
      </c>
      <c r="D25" s="12">
        <v>0</v>
      </c>
      <c r="E25" s="13" t="s">
        <v>1684</v>
      </c>
      <c r="F25" s="14">
        <f>+VLOOKUP(A25,[1]TD!$A$6:$F$24,6,FALSE)</f>
        <v>11</v>
      </c>
      <c r="G25" s="14">
        <f>+VLOOKUP(A25,[1]TD!$A$6:$F$24,4,FALSE)</f>
        <v>9</v>
      </c>
      <c r="H25" s="14">
        <f>+VLOOKUP($A25,[1]TD!$A$6:$G$35,5,FALSE)</f>
        <v>0</v>
      </c>
      <c r="I25" s="14">
        <f>+VLOOKUP(A25,[1]TD!$A$6:$H$35,2,FALSE)+VLOOKUP(A25,[1]TD!$A$6:$H$35,3,FALSE)</f>
        <v>2</v>
      </c>
      <c r="J25" s="15">
        <f t="shared" si="2"/>
        <v>0.81818181818181823</v>
      </c>
    </row>
    <row r="26" spans="1:10" x14ac:dyDescent="0.25">
      <c r="A26" s="77" t="s">
        <v>53</v>
      </c>
      <c r="B26" s="12">
        <v>0</v>
      </c>
      <c r="C26" s="12">
        <v>0</v>
      </c>
      <c r="D26" s="12">
        <v>0</v>
      </c>
      <c r="E26" s="13" t="s">
        <v>1684</v>
      </c>
      <c r="F26" s="14">
        <v>0</v>
      </c>
      <c r="G26" s="14">
        <v>0</v>
      </c>
      <c r="H26" s="14">
        <v>0</v>
      </c>
      <c r="I26" s="14">
        <v>0</v>
      </c>
      <c r="J26" s="15" t="s">
        <v>1684</v>
      </c>
    </row>
    <row r="27" spans="1:10" x14ac:dyDescent="0.25">
      <c r="A27" s="77" t="s">
        <v>56</v>
      </c>
      <c r="B27" s="12">
        <v>0</v>
      </c>
      <c r="C27" s="12">
        <v>0</v>
      </c>
      <c r="D27" s="12">
        <v>0</v>
      </c>
      <c r="E27" s="13" t="s">
        <v>1684</v>
      </c>
      <c r="F27" s="14">
        <f>+VLOOKUP(A27,[1]TD!$A$6:$F$24,6,FALSE)</f>
        <v>7</v>
      </c>
      <c r="G27" s="14">
        <f>+VLOOKUP(A27,[1]TD!$A$6:$F$24,4,FALSE)</f>
        <v>7</v>
      </c>
      <c r="H27" s="14">
        <f>+VLOOKUP($A27,[1]TD!$A$6:$G$35,5,FALSE)</f>
        <v>0</v>
      </c>
      <c r="I27" s="14">
        <f>+VLOOKUP(A27,[1]TD!$A$6:$H$35,2,FALSE)+VLOOKUP(A27,[1]TD!$A$6:$H$35,3,FALSE)</f>
        <v>0</v>
      </c>
      <c r="J27" s="15">
        <f t="shared" si="2"/>
        <v>1</v>
      </c>
    </row>
    <row r="28" spans="1:10" ht="22.5" x14ac:dyDescent="0.25">
      <c r="A28" s="77" t="s">
        <v>33</v>
      </c>
      <c r="B28" s="12">
        <v>0</v>
      </c>
      <c r="C28" s="12">
        <v>0</v>
      </c>
      <c r="D28" s="12">
        <v>0</v>
      </c>
      <c r="E28" s="13" t="s">
        <v>1684</v>
      </c>
      <c r="F28" s="14">
        <v>0</v>
      </c>
      <c r="G28" s="14">
        <v>0</v>
      </c>
      <c r="H28" s="14">
        <v>0</v>
      </c>
      <c r="I28" s="14">
        <v>0</v>
      </c>
      <c r="J28" s="15" t="s">
        <v>1684</v>
      </c>
    </row>
    <row r="29" spans="1:10" x14ac:dyDescent="0.25">
      <c r="A29" s="77" t="s">
        <v>58</v>
      </c>
      <c r="B29" s="12">
        <v>0</v>
      </c>
      <c r="C29" s="12">
        <v>0</v>
      </c>
      <c r="D29" s="12">
        <v>0</v>
      </c>
      <c r="E29" s="13" t="s">
        <v>1684</v>
      </c>
      <c r="F29" s="14">
        <v>0</v>
      </c>
      <c r="G29" s="14">
        <v>0</v>
      </c>
      <c r="H29" s="14">
        <v>0</v>
      </c>
      <c r="I29" s="14">
        <v>0</v>
      </c>
      <c r="J29" s="15" t="s">
        <v>1684</v>
      </c>
    </row>
    <row r="30" spans="1:10" x14ac:dyDescent="0.25">
      <c r="A30" s="77" t="s">
        <v>66</v>
      </c>
      <c r="B30" s="12">
        <v>0</v>
      </c>
      <c r="C30" s="12">
        <v>0</v>
      </c>
      <c r="D30" s="12">
        <v>0</v>
      </c>
      <c r="E30" s="13" t="s">
        <v>1684</v>
      </c>
      <c r="F30" s="14">
        <v>0</v>
      </c>
      <c r="G30" s="14">
        <v>0</v>
      </c>
      <c r="H30" s="14">
        <v>0</v>
      </c>
      <c r="I30" s="14">
        <v>0</v>
      </c>
      <c r="J30" s="15" t="s">
        <v>1684</v>
      </c>
    </row>
    <row r="31" spans="1:10" x14ac:dyDescent="0.25">
      <c r="A31" s="77" t="s">
        <v>141</v>
      </c>
      <c r="B31" s="12">
        <v>0</v>
      </c>
      <c r="C31" s="12">
        <v>0</v>
      </c>
      <c r="D31" s="12">
        <v>0</v>
      </c>
      <c r="E31" s="13" t="s">
        <v>1684</v>
      </c>
      <c r="F31" s="14">
        <v>0</v>
      </c>
      <c r="G31" s="14">
        <v>0</v>
      </c>
      <c r="H31" s="14">
        <v>0</v>
      </c>
      <c r="I31" s="14">
        <v>0</v>
      </c>
      <c r="J31" s="15" t="s">
        <v>1684</v>
      </c>
    </row>
    <row r="32" spans="1:10" ht="22.5" x14ac:dyDescent="0.25">
      <c r="A32" s="77" t="s">
        <v>76</v>
      </c>
      <c r="B32" s="12">
        <v>0</v>
      </c>
      <c r="C32" s="12">
        <v>0</v>
      </c>
      <c r="D32" s="12">
        <v>0</v>
      </c>
      <c r="E32" s="13" t="s">
        <v>1684</v>
      </c>
      <c r="F32" s="14">
        <v>0</v>
      </c>
      <c r="G32" s="14">
        <v>0</v>
      </c>
      <c r="H32" s="14">
        <v>0</v>
      </c>
      <c r="I32" s="14">
        <v>0</v>
      </c>
      <c r="J32" s="15" t="s">
        <v>1684</v>
      </c>
    </row>
    <row r="33" spans="1:10" x14ac:dyDescent="0.25">
      <c r="A33" s="77" t="s">
        <v>860</v>
      </c>
      <c r="B33" s="12">
        <v>0</v>
      </c>
      <c r="C33" s="12">
        <v>0</v>
      </c>
      <c r="D33" s="12">
        <v>0</v>
      </c>
      <c r="E33" s="13" t="s">
        <v>1684</v>
      </c>
      <c r="F33" s="14">
        <v>0</v>
      </c>
      <c r="G33" s="14">
        <v>0</v>
      </c>
      <c r="H33" s="14">
        <v>0</v>
      </c>
      <c r="I33" s="14">
        <v>0</v>
      </c>
      <c r="J33" s="15" t="s">
        <v>1684</v>
      </c>
    </row>
    <row r="34" spans="1:10" x14ac:dyDescent="0.25">
      <c r="A34" s="11" t="s">
        <v>39</v>
      </c>
      <c r="B34" s="12">
        <v>0</v>
      </c>
      <c r="C34" s="12">
        <v>0</v>
      </c>
      <c r="D34" s="12">
        <v>0</v>
      </c>
      <c r="E34" s="13" t="s">
        <v>1684</v>
      </c>
      <c r="F34" s="14">
        <v>0</v>
      </c>
      <c r="G34" s="14">
        <v>0</v>
      </c>
      <c r="H34" s="14">
        <v>0</v>
      </c>
      <c r="I34" s="14">
        <v>0</v>
      </c>
      <c r="J34" s="15" t="s">
        <v>1684</v>
      </c>
    </row>
    <row r="35" spans="1:10" x14ac:dyDescent="0.25">
      <c r="A35" s="11" t="s">
        <v>145</v>
      </c>
      <c r="B35" s="12">
        <v>0</v>
      </c>
      <c r="C35" s="12">
        <v>0</v>
      </c>
      <c r="D35" s="12">
        <v>0</v>
      </c>
      <c r="E35" s="13" t="s">
        <v>1684</v>
      </c>
      <c r="F35" s="14">
        <v>0</v>
      </c>
      <c r="G35" s="14">
        <v>0</v>
      </c>
      <c r="H35" s="14">
        <v>0</v>
      </c>
      <c r="I35" s="14">
        <v>0</v>
      </c>
      <c r="J35" s="15" t="s">
        <v>1684</v>
      </c>
    </row>
    <row r="36" spans="1:10" x14ac:dyDescent="0.25">
      <c r="A36" s="11" t="s">
        <v>42</v>
      </c>
      <c r="B36" s="12">
        <v>0</v>
      </c>
      <c r="C36" s="12">
        <v>0</v>
      </c>
      <c r="D36" s="12">
        <v>0</v>
      </c>
      <c r="E36" s="13" t="s">
        <v>1684</v>
      </c>
      <c r="F36" s="14">
        <f>+VLOOKUP(A36,[1]TD!$A$6:$F$24,6,FALSE)</f>
        <v>5</v>
      </c>
      <c r="G36" s="14">
        <f>+VLOOKUP(A36,[1]TD!$A$6:$F$24,4,FALSE)</f>
        <v>5</v>
      </c>
      <c r="H36" s="14">
        <f>+VLOOKUP($A36,[1]TD!$A$6:$G$35,5,FALSE)</f>
        <v>0</v>
      </c>
      <c r="I36" s="14">
        <f>+VLOOKUP(A36,[1]TD!$A$6:$H$35,2,FALSE)+VLOOKUP(A36,[1]TD!$A$6:$H$35,3,FALSE)</f>
        <v>0</v>
      </c>
      <c r="J36" s="15">
        <f t="shared" si="2"/>
        <v>1</v>
      </c>
    </row>
    <row r="37" spans="1:10" x14ac:dyDescent="0.25">
      <c r="A37" s="11" t="s">
        <v>62</v>
      </c>
      <c r="B37" s="12">
        <v>0</v>
      </c>
      <c r="C37" s="12">
        <v>0</v>
      </c>
      <c r="D37" s="12">
        <v>0</v>
      </c>
      <c r="E37" s="13" t="s">
        <v>1684</v>
      </c>
      <c r="F37" s="14">
        <f>+VLOOKUP(A37,[1]TD!$A$6:$F$24,6,FALSE)</f>
        <v>1</v>
      </c>
      <c r="G37" s="14">
        <f>+VLOOKUP(A37,[1]TD!$A$6:$F$24,4,FALSE)</f>
        <v>0</v>
      </c>
      <c r="H37" s="14">
        <f>+VLOOKUP($A37,[1]TD!$A$6:$G$35,5,FALSE)</f>
        <v>0</v>
      </c>
      <c r="I37" s="14">
        <f>+VLOOKUP(A37,[1]TD!$A$6:$H$35,2,FALSE)+VLOOKUP(A37,[1]TD!$A$6:$H$35,3,FALSE)</f>
        <v>1</v>
      </c>
      <c r="J37" s="15">
        <f t="shared" si="2"/>
        <v>0</v>
      </c>
    </row>
    <row r="38" spans="1:10" x14ac:dyDescent="0.25">
      <c r="A38" s="11" t="s">
        <v>68</v>
      </c>
      <c r="B38" s="12">
        <v>0</v>
      </c>
      <c r="C38" s="12">
        <v>0</v>
      </c>
      <c r="D38" s="12">
        <v>0</v>
      </c>
      <c r="E38" s="13" t="s">
        <v>1684</v>
      </c>
      <c r="F38" s="14">
        <v>0</v>
      </c>
      <c r="G38" s="14">
        <v>0</v>
      </c>
      <c r="H38" s="14">
        <v>0</v>
      </c>
      <c r="I38" s="14">
        <v>0</v>
      </c>
      <c r="J38" s="15" t="s">
        <v>1684</v>
      </c>
    </row>
    <row r="39" spans="1:10" x14ac:dyDescent="0.25">
      <c r="A39" s="11" t="s">
        <v>49</v>
      </c>
      <c r="B39" s="12">
        <v>0</v>
      </c>
      <c r="C39" s="12">
        <v>0</v>
      </c>
      <c r="D39" s="12">
        <v>0</v>
      </c>
      <c r="E39" s="13" t="s">
        <v>1684</v>
      </c>
      <c r="F39" s="14">
        <f>+VLOOKUP(A39,[1]TD!$A$6:$F$24,6,FALSE)</f>
        <v>1</v>
      </c>
      <c r="G39" s="14">
        <f>+VLOOKUP(A39,[1]TD!$A$6:$F$24,4,FALSE)</f>
        <v>1</v>
      </c>
      <c r="H39" s="14">
        <f>+VLOOKUP($A39,[1]TD!$A$6:$G$35,5,FALSE)</f>
        <v>0</v>
      </c>
      <c r="I39" s="14">
        <f>+VLOOKUP(A39,[1]TD!$A$6:$H$35,2,FALSE)+VLOOKUP(A39,[1]TD!$A$6:$H$35,3,FALSE)</f>
        <v>0</v>
      </c>
      <c r="J39" s="15">
        <f t="shared" si="2"/>
        <v>1</v>
      </c>
    </row>
    <row r="40" spans="1:10" ht="15.75" thickBot="1" x14ac:dyDescent="0.3">
      <c r="A40" s="16" t="s">
        <v>87</v>
      </c>
      <c r="B40" s="12">
        <v>0</v>
      </c>
      <c r="C40" s="12">
        <v>0</v>
      </c>
      <c r="D40" s="12">
        <v>0</v>
      </c>
      <c r="E40" s="13" t="s">
        <v>1684</v>
      </c>
      <c r="F40" s="14">
        <f>+VLOOKUP(A40,[1]TD!$A$6:$F$24,6,FALSE)</f>
        <v>1</v>
      </c>
      <c r="G40" s="14">
        <f>+VLOOKUP(A40,[1]TD!$A$6:$F$24,4,FALSE)</f>
        <v>1</v>
      </c>
      <c r="H40" s="14">
        <f>+VLOOKUP($A40,[1]TD!$A$6:$G$35,5,FALSE)</f>
        <v>0</v>
      </c>
      <c r="I40" s="14">
        <f>+VLOOKUP(A40,[1]TD!$A$6:$H$35,2,FALSE)+VLOOKUP(A40,[1]TD!$A$6:$H$35,3,FALSE)</f>
        <v>0</v>
      </c>
      <c r="J40" s="15">
        <f t="shared" si="2"/>
        <v>1</v>
      </c>
    </row>
    <row r="41" spans="1:10" ht="15.75" thickBot="1" x14ac:dyDescent="0.3">
      <c r="A41" s="18" t="s">
        <v>1459</v>
      </c>
      <c r="B41" s="19">
        <f>SUM(B9:B40)</f>
        <v>30</v>
      </c>
      <c r="C41" s="19">
        <f t="shared" ref="C41:D41" si="3">SUM(C9:C40)</f>
        <v>20</v>
      </c>
      <c r="D41" s="19">
        <f t="shared" si="3"/>
        <v>10</v>
      </c>
      <c r="E41" s="26">
        <f>+C41/B41</f>
        <v>0.66666666666666663</v>
      </c>
      <c r="F41" s="20">
        <f>SUM(F9:F40)</f>
        <v>203</v>
      </c>
      <c r="G41" s="20">
        <f>SUM(G9:G40)</f>
        <v>154</v>
      </c>
      <c r="H41" s="20">
        <f>SUM(H9:H40)</f>
        <v>10</v>
      </c>
      <c r="I41" s="20">
        <f>SUM(I9:I40)</f>
        <v>39</v>
      </c>
      <c r="J41" s="21">
        <f t="shared" si="0"/>
        <v>0.75862068965517238</v>
      </c>
    </row>
    <row r="42" spans="1:10" x14ac:dyDescent="0.25">
      <c r="A42" s="1"/>
    </row>
    <row r="43" spans="1:10" x14ac:dyDescent="0.25">
      <c r="A43" s="1"/>
    </row>
    <row r="44" spans="1:10" x14ac:dyDescent="0.25">
      <c r="A44" s="1"/>
    </row>
    <row r="45" spans="1:10" x14ac:dyDescent="0.25">
      <c r="A45" s="1"/>
    </row>
    <row r="46" spans="1:10" x14ac:dyDescent="0.25">
      <c r="A46" s="1"/>
    </row>
    <row r="47" spans="1:10" x14ac:dyDescent="0.25">
      <c r="A47" s="1"/>
    </row>
    <row r="48" spans="1:10" x14ac:dyDescent="0.25">
      <c r="A48" s="1"/>
    </row>
    <row r="49" spans="1:1" x14ac:dyDescent="0.25">
      <c r="A49" s="1"/>
    </row>
  </sheetData>
  <autoFilter ref="A8:J41"/>
  <mergeCells count="6">
    <mergeCell ref="A2:J2"/>
    <mergeCell ref="A3:J3"/>
    <mergeCell ref="A4:J4"/>
    <mergeCell ref="A5:J5"/>
    <mergeCell ref="B7:E7"/>
    <mergeCell ref="F7:J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0"/>
  <sheetViews>
    <sheetView zoomScale="98" zoomScaleNormal="98" workbookViewId="0">
      <selection activeCell="C6" sqref="C6"/>
    </sheetView>
  </sheetViews>
  <sheetFormatPr baseColWidth="10" defaultColWidth="11.5703125" defaultRowHeight="15" x14ac:dyDescent="0.25"/>
  <cols>
    <col min="1" max="1" width="15.5703125" style="63" customWidth="1"/>
    <col min="2" max="2" width="40.85546875" style="67" customWidth="1"/>
    <col min="3" max="3" width="37" style="67" customWidth="1"/>
    <col min="4" max="4" width="37" style="63" customWidth="1"/>
    <col min="5" max="5" width="7" style="2" hidden="1" customWidth="1"/>
    <col min="6" max="6" width="0" style="2" hidden="1" customWidth="1"/>
    <col min="7" max="7" width="19.5703125" style="2" hidden="1" customWidth="1"/>
    <col min="8" max="8" width="16.7109375" style="67" customWidth="1"/>
    <col min="9" max="11" width="0" style="2" hidden="1" customWidth="1"/>
    <col min="12" max="12" width="12.7109375" style="63" bestFit="1" customWidth="1"/>
    <col min="13" max="13" width="18.28515625" style="67" customWidth="1"/>
    <col min="14" max="16384" width="11.5703125" style="60"/>
  </cols>
  <sheetData>
    <row r="1" spans="1:13" ht="50.45" customHeight="1" x14ac:dyDescent="0.25">
      <c r="A1" s="104" t="s">
        <v>1695</v>
      </c>
      <c r="B1" s="104"/>
      <c r="C1" s="104"/>
      <c r="D1" s="104"/>
      <c r="E1" s="105"/>
      <c r="F1" s="105"/>
      <c r="G1" s="105"/>
      <c r="H1" s="104"/>
      <c r="I1" s="105"/>
      <c r="J1" s="105"/>
      <c r="K1" s="105"/>
      <c r="L1" s="104"/>
      <c r="M1" s="104"/>
    </row>
    <row r="2" spans="1:13" ht="19.149999999999999" customHeight="1" x14ac:dyDescent="0.25">
      <c r="A2" s="59"/>
      <c r="B2" s="59"/>
      <c r="C2" s="59"/>
      <c r="D2" s="59"/>
      <c r="E2" s="58"/>
      <c r="F2" s="58"/>
      <c r="G2" s="58"/>
      <c r="H2" s="59"/>
      <c r="I2" s="58"/>
      <c r="J2" s="58"/>
      <c r="K2" s="58"/>
      <c r="L2" s="59"/>
      <c r="M2" s="59"/>
    </row>
    <row r="3" spans="1:13" x14ac:dyDescent="0.25">
      <c r="A3" s="74" t="s">
        <v>0</v>
      </c>
      <c r="B3" s="124" t="s">
        <v>1</v>
      </c>
      <c r="C3" s="124" t="s">
        <v>2</v>
      </c>
      <c r="D3" s="74" t="s">
        <v>3</v>
      </c>
      <c r="E3" s="75" t="s">
        <v>4</v>
      </c>
      <c r="F3" s="75" t="s">
        <v>5</v>
      </c>
      <c r="G3" s="75" t="s">
        <v>6</v>
      </c>
      <c r="H3" s="124" t="s">
        <v>7</v>
      </c>
      <c r="I3" s="74" t="s">
        <v>8</v>
      </c>
      <c r="J3" s="74" t="s">
        <v>9</v>
      </c>
      <c r="K3" s="74" t="s">
        <v>10</v>
      </c>
      <c r="L3" s="74" t="s">
        <v>11</v>
      </c>
      <c r="M3" s="74" t="s">
        <v>1447</v>
      </c>
    </row>
    <row r="4" spans="1:13" ht="52.5" x14ac:dyDescent="0.25">
      <c r="A4" s="64" t="s">
        <v>80</v>
      </c>
      <c r="B4" s="125" t="s">
        <v>81</v>
      </c>
      <c r="C4" s="125" t="s">
        <v>82</v>
      </c>
      <c r="D4" s="64" t="s">
        <v>12</v>
      </c>
      <c r="E4" s="76">
        <v>50</v>
      </c>
      <c r="F4" s="64" t="s">
        <v>71</v>
      </c>
      <c r="G4" s="64" t="s">
        <v>79</v>
      </c>
      <c r="H4" s="125" t="s">
        <v>68</v>
      </c>
      <c r="I4" s="64" t="s">
        <v>1468</v>
      </c>
      <c r="J4" s="64" t="s">
        <v>69</v>
      </c>
      <c r="K4" s="65">
        <v>42095</v>
      </c>
      <c r="L4" s="65">
        <v>43038</v>
      </c>
      <c r="M4" s="66" t="s">
        <v>1448</v>
      </c>
    </row>
    <row r="5" spans="1:13" ht="31.5" x14ac:dyDescent="0.25">
      <c r="A5" s="64" t="s">
        <v>90</v>
      </c>
      <c r="B5" s="125" t="s">
        <v>91</v>
      </c>
      <c r="C5" s="125" t="s">
        <v>92</v>
      </c>
      <c r="D5" s="64" t="s">
        <v>18</v>
      </c>
      <c r="E5" s="76">
        <v>100</v>
      </c>
      <c r="F5" s="64" t="s">
        <v>71</v>
      </c>
      <c r="G5" s="64" t="s">
        <v>72</v>
      </c>
      <c r="H5" s="125" t="s">
        <v>29</v>
      </c>
      <c r="I5" s="64" t="s">
        <v>1470</v>
      </c>
      <c r="J5" s="64" t="s">
        <v>35</v>
      </c>
      <c r="K5" s="65">
        <v>41935</v>
      </c>
      <c r="L5" s="65">
        <v>42791</v>
      </c>
      <c r="M5" s="66" t="s">
        <v>1448</v>
      </c>
    </row>
    <row r="6" spans="1:13" ht="73.5" x14ac:dyDescent="0.25">
      <c r="A6" s="64" t="s">
        <v>93</v>
      </c>
      <c r="B6" s="125" t="s">
        <v>94</v>
      </c>
      <c r="C6" s="125" t="s">
        <v>95</v>
      </c>
      <c r="D6" s="64" t="s">
        <v>18</v>
      </c>
      <c r="E6" s="76">
        <v>100</v>
      </c>
      <c r="F6" s="64" t="s">
        <v>71</v>
      </c>
      <c r="G6" s="64" t="s">
        <v>72</v>
      </c>
      <c r="H6" s="125" t="s">
        <v>29</v>
      </c>
      <c r="I6" s="64" t="s">
        <v>1470</v>
      </c>
      <c r="J6" s="64" t="s">
        <v>65</v>
      </c>
      <c r="K6" s="65">
        <v>42430</v>
      </c>
      <c r="L6" s="65">
        <v>43008</v>
      </c>
      <c r="M6" s="66" t="s">
        <v>1448</v>
      </c>
    </row>
    <row r="7" spans="1:13" ht="31.5" x14ac:dyDescent="0.25">
      <c r="A7" s="64" t="s">
        <v>102</v>
      </c>
      <c r="B7" s="125" t="s">
        <v>103</v>
      </c>
      <c r="C7" s="125" t="s">
        <v>104</v>
      </c>
      <c r="D7" s="64" t="s">
        <v>18</v>
      </c>
      <c r="E7" s="76">
        <v>100</v>
      </c>
      <c r="F7" s="64" t="s">
        <v>71</v>
      </c>
      <c r="G7" s="64" t="s">
        <v>79</v>
      </c>
      <c r="H7" s="125" t="s">
        <v>49</v>
      </c>
      <c r="I7" s="64" t="s">
        <v>50</v>
      </c>
      <c r="J7" s="64" t="s">
        <v>51</v>
      </c>
      <c r="K7" s="65">
        <v>42492</v>
      </c>
      <c r="L7" s="65">
        <v>42737</v>
      </c>
      <c r="M7" s="66" t="s">
        <v>1448</v>
      </c>
    </row>
    <row r="8" spans="1:13" ht="31.5" x14ac:dyDescent="0.25">
      <c r="A8" s="64" t="s">
        <v>105</v>
      </c>
      <c r="B8" s="125" t="s">
        <v>106</v>
      </c>
      <c r="C8" s="125" t="s">
        <v>107</v>
      </c>
      <c r="D8" s="64" t="s">
        <v>18</v>
      </c>
      <c r="E8" s="76">
        <v>100</v>
      </c>
      <c r="F8" s="64" t="s">
        <v>71</v>
      </c>
      <c r="G8" s="64" t="s">
        <v>79</v>
      </c>
      <c r="H8" s="125" t="s">
        <v>49</v>
      </c>
      <c r="I8" s="64" t="s">
        <v>50</v>
      </c>
      <c r="J8" s="64" t="s">
        <v>51</v>
      </c>
      <c r="K8" s="65">
        <v>42492</v>
      </c>
      <c r="L8" s="65">
        <v>42737</v>
      </c>
      <c r="M8" s="66" t="s">
        <v>1448</v>
      </c>
    </row>
    <row r="9" spans="1:13" ht="31.5" x14ac:dyDescent="0.25">
      <c r="A9" s="64" t="s">
        <v>108</v>
      </c>
      <c r="B9" s="125" t="s">
        <v>109</v>
      </c>
      <c r="C9" s="125" t="s">
        <v>110</v>
      </c>
      <c r="D9" s="64" t="s">
        <v>18</v>
      </c>
      <c r="E9" s="76">
        <v>100</v>
      </c>
      <c r="F9" s="64" t="s">
        <v>71</v>
      </c>
      <c r="G9" s="64" t="s">
        <v>79</v>
      </c>
      <c r="H9" s="125" t="s">
        <v>49</v>
      </c>
      <c r="I9" s="64" t="s">
        <v>50</v>
      </c>
      <c r="J9" s="64" t="s">
        <v>51</v>
      </c>
      <c r="K9" s="65">
        <v>42492</v>
      </c>
      <c r="L9" s="65">
        <v>42737</v>
      </c>
      <c r="M9" s="66" t="s">
        <v>1448</v>
      </c>
    </row>
    <row r="10" spans="1:13" ht="73.5" x14ac:dyDescent="0.25">
      <c r="A10" s="64" t="s">
        <v>111</v>
      </c>
      <c r="B10" s="125" t="s">
        <v>112</v>
      </c>
      <c r="C10" s="125" t="s">
        <v>113</v>
      </c>
      <c r="D10" s="64" t="s">
        <v>18</v>
      </c>
      <c r="E10" s="76">
        <v>100</v>
      </c>
      <c r="F10" s="64" t="s">
        <v>71</v>
      </c>
      <c r="G10" s="64" t="s">
        <v>72</v>
      </c>
      <c r="H10" s="125" t="s">
        <v>14</v>
      </c>
      <c r="I10" s="64" t="s">
        <v>15</v>
      </c>
      <c r="J10" s="64" t="s">
        <v>25</v>
      </c>
      <c r="K10" s="65">
        <v>42545</v>
      </c>
      <c r="L10" s="65">
        <v>42910</v>
      </c>
      <c r="M10" s="66" t="s">
        <v>1448</v>
      </c>
    </row>
    <row r="11" spans="1:13" ht="73.5" x14ac:dyDescent="0.25">
      <c r="A11" s="64" t="s">
        <v>114</v>
      </c>
      <c r="B11" s="125" t="s">
        <v>112</v>
      </c>
      <c r="C11" s="125" t="s">
        <v>115</v>
      </c>
      <c r="D11" s="64" t="s">
        <v>18</v>
      </c>
      <c r="E11" s="76">
        <v>100</v>
      </c>
      <c r="F11" s="64" t="s">
        <v>71</v>
      </c>
      <c r="G11" s="64" t="s">
        <v>72</v>
      </c>
      <c r="H11" s="125" t="s">
        <v>14</v>
      </c>
      <c r="I11" s="64" t="s">
        <v>15</v>
      </c>
      <c r="J11" s="64" t="s">
        <v>25</v>
      </c>
      <c r="K11" s="65">
        <v>42545</v>
      </c>
      <c r="L11" s="65">
        <v>42910</v>
      </c>
      <c r="M11" s="66" t="s">
        <v>1448</v>
      </c>
    </row>
    <row r="12" spans="1:13" ht="73.5" x14ac:dyDescent="0.25">
      <c r="A12" s="64" t="s">
        <v>116</v>
      </c>
      <c r="B12" s="125" t="s">
        <v>112</v>
      </c>
      <c r="C12" s="125" t="s">
        <v>117</v>
      </c>
      <c r="D12" s="64" t="s">
        <v>18</v>
      </c>
      <c r="E12" s="76">
        <v>100</v>
      </c>
      <c r="F12" s="64" t="s">
        <v>71</v>
      </c>
      <c r="G12" s="64" t="s">
        <v>72</v>
      </c>
      <c r="H12" s="125" t="s">
        <v>14</v>
      </c>
      <c r="I12" s="64" t="s">
        <v>15</v>
      </c>
      <c r="J12" s="64" t="s">
        <v>25</v>
      </c>
      <c r="K12" s="65">
        <v>42545</v>
      </c>
      <c r="L12" s="65">
        <v>42910</v>
      </c>
      <c r="M12" s="66" t="s">
        <v>1448</v>
      </c>
    </row>
    <row r="13" spans="1:13" ht="31.5" x14ac:dyDescent="0.25">
      <c r="A13" s="64" t="s">
        <v>120</v>
      </c>
      <c r="B13" s="125" t="s">
        <v>121</v>
      </c>
      <c r="C13" s="125" t="s">
        <v>122</v>
      </c>
      <c r="D13" s="64" t="s">
        <v>12</v>
      </c>
      <c r="E13" s="76">
        <v>100</v>
      </c>
      <c r="F13" s="64" t="s">
        <v>71</v>
      </c>
      <c r="G13" s="64" t="s">
        <v>84</v>
      </c>
      <c r="H13" s="125" t="s">
        <v>29</v>
      </c>
      <c r="I13" s="64" t="s">
        <v>1470</v>
      </c>
      <c r="J13" s="64" t="s">
        <v>65</v>
      </c>
      <c r="K13" s="65">
        <v>42430</v>
      </c>
      <c r="L13" s="65">
        <v>43008</v>
      </c>
      <c r="M13" s="66" t="s">
        <v>1683</v>
      </c>
    </row>
    <row r="14" spans="1:13" ht="52.5" x14ac:dyDescent="0.25">
      <c r="A14" s="64" t="s">
        <v>123</v>
      </c>
      <c r="B14" s="125" t="s">
        <v>124</v>
      </c>
      <c r="C14" s="125" t="s">
        <v>125</v>
      </c>
      <c r="D14" s="64" t="s">
        <v>64</v>
      </c>
      <c r="E14" s="76">
        <v>100</v>
      </c>
      <c r="F14" s="64" t="s">
        <v>71</v>
      </c>
      <c r="G14" s="64" t="s">
        <v>118</v>
      </c>
      <c r="H14" s="125" t="s">
        <v>68</v>
      </c>
      <c r="I14" s="64" t="s">
        <v>1468</v>
      </c>
      <c r="J14" s="64" t="s">
        <v>69</v>
      </c>
      <c r="K14" s="65">
        <v>42543</v>
      </c>
      <c r="L14" s="65">
        <v>42885</v>
      </c>
      <c r="M14" s="66" t="s">
        <v>1448</v>
      </c>
    </row>
    <row r="15" spans="1:13" ht="31.5" x14ac:dyDescent="0.25">
      <c r="A15" s="64" t="s">
        <v>126</v>
      </c>
      <c r="B15" s="125" t="s">
        <v>127</v>
      </c>
      <c r="C15" s="125" t="s">
        <v>128</v>
      </c>
      <c r="D15" s="64" t="s">
        <v>64</v>
      </c>
      <c r="E15" s="76">
        <v>100</v>
      </c>
      <c r="F15" s="64" t="s">
        <v>71</v>
      </c>
      <c r="G15" s="64" t="s">
        <v>118</v>
      </c>
      <c r="H15" s="125" t="s">
        <v>68</v>
      </c>
      <c r="I15" s="64" t="s">
        <v>1468</v>
      </c>
      <c r="J15" s="64" t="s">
        <v>69</v>
      </c>
      <c r="K15" s="65">
        <v>42543</v>
      </c>
      <c r="L15" s="65">
        <v>42885</v>
      </c>
      <c r="M15" s="66" t="s">
        <v>1448</v>
      </c>
    </row>
    <row r="16" spans="1:13" ht="52.5" x14ac:dyDescent="0.25">
      <c r="A16" s="64" t="s">
        <v>130</v>
      </c>
      <c r="B16" s="125" t="s">
        <v>131</v>
      </c>
      <c r="C16" s="125" t="s">
        <v>132</v>
      </c>
      <c r="D16" s="64" t="s">
        <v>18</v>
      </c>
      <c r="E16" s="76">
        <v>100</v>
      </c>
      <c r="F16" s="64" t="s">
        <v>71</v>
      </c>
      <c r="G16" s="64" t="s">
        <v>72</v>
      </c>
      <c r="H16" s="125" t="s">
        <v>39</v>
      </c>
      <c r="I16" s="64" t="s">
        <v>40</v>
      </c>
      <c r="J16" s="64" t="s">
        <v>41</v>
      </c>
      <c r="K16" s="65">
        <v>42614</v>
      </c>
      <c r="L16" s="65">
        <v>42794</v>
      </c>
      <c r="M16" s="66" t="s">
        <v>1448</v>
      </c>
    </row>
    <row r="17" spans="1:13" ht="63" x14ac:dyDescent="0.25">
      <c r="A17" s="64" t="s">
        <v>133</v>
      </c>
      <c r="B17" s="125" t="s">
        <v>134</v>
      </c>
      <c r="C17" s="125" t="s">
        <v>135</v>
      </c>
      <c r="D17" s="64" t="s">
        <v>18</v>
      </c>
      <c r="E17" s="76">
        <v>100</v>
      </c>
      <c r="F17" s="64" t="s">
        <v>71</v>
      </c>
      <c r="G17" s="64" t="s">
        <v>72</v>
      </c>
      <c r="H17" s="125" t="s">
        <v>39</v>
      </c>
      <c r="I17" s="64" t="s">
        <v>40</v>
      </c>
      <c r="J17" s="64" t="s">
        <v>41</v>
      </c>
      <c r="K17" s="65">
        <v>42614</v>
      </c>
      <c r="L17" s="65">
        <v>42794</v>
      </c>
      <c r="M17" s="66" t="s">
        <v>1448</v>
      </c>
    </row>
    <row r="18" spans="1:13" ht="52.5" x14ac:dyDescent="0.25">
      <c r="A18" s="64" t="s">
        <v>136</v>
      </c>
      <c r="B18" s="125" t="s">
        <v>137</v>
      </c>
      <c r="C18" s="125" t="s">
        <v>138</v>
      </c>
      <c r="D18" s="64" t="s">
        <v>18</v>
      </c>
      <c r="E18" s="76">
        <v>100</v>
      </c>
      <c r="F18" s="64" t="s">
        <v>71</v>
      </c>
      <c r="G18" s="64" t="s">
        <v>72</v>
      </c>
      <c r="H18" s="125" t="s">
        <v>39</v>
      </c>
      <c r="I18" s="64" t="s">
        <v>40</v>
      </c>
      <c r="J18" s="64" t="s">
        <v>41</v>
      </c>
      <c r="K18" s="65">
        <v>42614</v>
      </c>
      <c r="L18" s="65">
        <v>42794</v>
      </c>
      <c r="M18" s="66" t="s">
        <v>1448</v>
      </c>
    </row>
    <row r="19" spans="1:13" ht="42" x14ac:dyDescent="0.25">
      <c r="A19" s="64" t="s">
        <v>143</v>
      </c>
      <c r="B19" s="125" t="s">
        <v>139</v>
      </c>
      <c r="C19" s="125" t="s">
        <v>140</v>
      </c>
      <c r="D19" s="64" t="s">
        <v>18</v>
      </c>
      <c r="E19" s="76">
        <v>100</v>
      </c>
      <c r="F19" s="64" t="s">
        <v>71</v>
      </c>
      <c r="G19" s="64" t="s">
        <v>72</v>
      </c>
      <c r="H19" s="125" t="s">
        <v>141</v>
      </c>
      <c r="I19" s="64" t="s">
        <v>142</v>
      </c>
      <c r="J19" s="64" t="s">
        <v>144</v>
      </c>
      <c r="K19" s="65">
        <v>42606</v>
      </c>
      <c r="L19" s="65">
        <v>42825</v>
      </c>
      <c r="M19" s="66" t="s">
        <v>1448</v>
      </c>
    </row>
    <row r="20" spans="1:13" ht="42" x14ac:dyDescent="0.25">
      <c r="A20" s="64" t="s">
        <v>147</v>
      </c>
      <c r="B20" s="125" t="s">
        <v>148</v>
      </c>
      <c r="C20" s="125" t="s">
        <v>149</v>
      </c>
      <c r="D20" s="64" t="s">
        <v>18</v>
      </c>
      <c r="E20" s="76">
        <v>100</v>
      </c>
      <c r="F20" s="64" t="s">
        <v>71</v>
      </c>
      <c r="G20" s="64" t="s">
        <v>72</v>
      </c>
      <c r="H20" s="125" t="s">
        <v>145</v>
      </c>
      <c r="I20" s="64" t="s">
        <v>1474</v>
      </c>
      <c r="J20" s="64" t="s">
        <v>41</v>
      </c>
      <c r="K20" s="65">
        <v>42614</v>
      </c>
      <c r="L20" s="65">
        <v>42825</v>
      </c>
      <c r="M20" s="66" t="s">
        <v>1448</v>
      </c>
    </row>
    <row r="21" spans="1:13" ht="52.5" x14ac:dyDescent="0.25">
      <c r="A21" s="64" t="s">
        <v>150</v>
      </c>
      <c r="B21" s="125" t="s">
        <v>151</v>
      </c>
      <c r="C21" s="125" t="s">
        <v>152</v>
      </c>
      <c r="D21" s="64" t="s">
        <v>64</v>
      </c>
      <c r="E21" s="76">
        <v>100</v>
      </c>
      <c r="F21" s="64" t="s">
        <v>71</v>
      </c>
      <c r="G21" s="64" t="s">
        <v>84</v>
      </c>
      <c r="H21" s="125" t="s">
        <v>14</v>
      </c>
      <c r="I21" s="64" t="s">
        <v>15</v>
      </c>
      <c r="J21" s="64" t="s">
        <v>59</v>
      </c>
      <c r="K21" s="65">
        <v>42614</v>
      </c>
      <c r="L21" s="65">
        <v>42948</v>
      </c>
      <c r="M21" s="66" t="s">
        <v>1448</v>
      </c>
    </row>
    <row r="22" spans="1:13" ht="52.5" x14ac:dyDescent="0.25">
      <c r="A22" s="64" t="s">
        <v>154</v>
      </c>
      <c r="B22" s="125" t="s">
        <v>151</v>
      </c>
      <c r="C22" s="125" t="s">
        <v>155</v>
      </c>
      <c r="D22" s="64" t="s">
        <v>64</v>
      </c>
      <c r="E22" s="76">
        <v>100</v>
      </c>
      <c r="F22" s="64" t="s">
        <v>71</v>
      </c>
      <c r="G22" s="64" t="s">
        <v>84</v>
      </c>
      <c r="H22" s="125" t="s">
        <v>14</v>
      </c>
      <c r="I22" s="64" t="s">
        <v>15</v>
      </c>
      <c r="J22" s="64" t="s">
        <v>59</v>
      </c>
      <c r="K22" s="65">
        <v>42614</v>
      </c>
      <c r="L22" s="65">
        <v>42948</v>
      </c>
      <c r="M22" s="66" t="s">
        <v>1448</v>
      </c>
    </row>
    <row r="23" spans="1:13" ht="52.5" x14ac:dyDescent="0.25">
      <c r="A23" s="64" t="s">
        <v>156</v>
      </c>
      <c r="B23" s="125" t="s">
        <v>151</v>
      </c>
      <c r="C23" s="125" t="s">
        <v>157</v>
      </c>
      <c r="D23" s="64" t="s">
        <v>64</v>
      </c>
      <c r="E23" s="76">
        <v>100</v>
      </c>
      <c r="F23" s="64" t="s">
        <v>71</v>
      </c>
      <c r="G23" s="64" t="s">
        <v>84</v>
      </c>
      <c r="H23" s="125" t="s">
        <v>14</v>
      </c>
      <c r="I23" s="64" t="s">
        <v>15</v>
      </c>
      <c r="J23" s="64" t="s">
        <v>59</v>
      </c>
      <c r="K23" s="65">
        <v>42614</v>
      </c>
      <c r="L23" s="65">
        <v>42948</v>
      </c>
      <c r="M23" s="66" t="s">
        <v>1448</v>
      </c>
    </row>
    <row r="24" spans="1:13" ht="52.5" x14ac:dyDescent="0.25">
      <c r="A24" s="64" t="s">
        <v>158</v>
      </c>
      <c r="B24" s="125" t="s">
        <v>159</v>
      </c>
      <c r="C24" s="125" t="s">
        <v>160</v>
      </c>
      <c r="D24" s="64" t="s">
        <v>18</v>
      </c>
      <c r="E24" s="76">
        <v>100</v>
      </c>
      <c r="F24" s="64" t="s">
        <v>71</v>
      </c>
      <c r="G24" s="64" t="s">
        <v>84</v>
      </c>
      <c r="H24" s="125" t="s">
        <v>14</v>
      </c>
      <c r="I24" s="64" t="s">
        <v>15</v>
      </c>
      <c r="J24" s="64" t="s">
        <v>59</v>
      </c>
      <c r="K24" s="65">
        <v>42614</v>
      </c>
      <c r="L24" s="65">
        <v>42948</v>
      </c>
      <c r="M24" s="66" t="s">
        <v>1448</v>
      </c>
    </row>
    <row r="25" spans="1:13" ht="52.5" x14ac:dyDescent="0.25">
      <c r="A25" s="64" t="s">
        <v>161</v>
      </c>
      <c r="B25" s="125" t="s">
        <v>162</v>
      </c>
      <c r="C25" s="125" t="s">
        <v>153</v>
      </c>
      <c r="D25" s="64" t="s">
        <v>18</v>
      </c>
      <c r="E25" s="76">
        <v>100</v>
      </c>
      <c r="F25" s="64" t="s">
        <v>71</v>
      </c>
      <c r="G25" s="64" t="s">
        <v>84</v>
      </c>
      <c r="H25" s="125" t="s">
        <v>14</v>
      </c>
      <c r="I25" s="64" t="s">
        <v>15</v>
      </c>
      <c r="J25" s="64" t="s">
        <v>59</v>
      </c>
      <c r="K25" s="65">
        <v>42771</v>
      </c>
      <c r="L25" s="65">
        <v>42830</v>
      </c>
      <c r="M25" s="66" t="s">
        <v>1448</v>
      </c>
    </row>
    <row r="26" spans="1:13" ht="52.5" x14ac:dyDescent="0.25">
      <c r="A26" s="64" t="s">
        <v>163</v>
      </c>
      <c r="B26" s="125" t="s">
        <v>164</v>
      </c>
      <c r="C26" s="125" t="s">
        <v>165</v>
      </c>
      <c r="D26" s="64" t="s">
        <v>18</v>
      </c>
      <c r="E26" s="76">
        <v>100</v>
      </c>
      <c r="F26" s="64" t="s">
        <v>71</v>
      </c>
      <c r="G26" s="64" t="s">
        <v>84</v>
      </c>
      <c r="H26" s="125" t="s">
        <v>14</v>
      </c>
      <c r="I26" s="64" t="s">
        <v>15</v>
      </c>
      <c r="J26" s="64" t="s">
        <v>59</v>
      </c>
      <c r="K26" s="65">
        <v>42614</v>
      </c>
      <c r="L26" s="65">
        <v>42802</v>
      </c>
      <c r="M26" s="66" t="s">
        <v>1448</v>
      </c>
    </row>
    <row r="27" spans="1:13" ht="42" x14ac:dyDescent="0.25">
      <c r="A27" s="64" t="s">
        <v>169</v>
      </c>
      <c r="B27" s="125" t="s">
        <v>170</v>
      </c>
      <c r="C27" s="125" t="s">
        <v>171</v>
      </c>
      <c r="D27" s="64" t="s">
        <v>18</v>
      </c>
      <c r="E27" s="76">
        <v>100</v>
      </c>
      <c r="F27" s="64" t="s">
        <v>71</v>
      </c>
      <c r="G27" s="64" t="s">
        <v>85</v>
      </c>
      <c r="H27" s="125" t="s">
        <v>16</v>
      </c>
      <c r="I27" s="64" t="s">
        <v>142</v>
      </c>
      <c r="J27" s="64" t="s">
        <v>17</v>
      </c>
      <c r="K27" s="65">
        <v>42551</v>
      </c>
      <c r="L27" s="65">
        <v>42916</v>
      </c>
      <c r="M27" s="66" t="s">
        <v>1448</v>
      </c>
    </row>
    <row r="28" spans="1:13" ht="42" x14ac:dyDescent="0.25">
      <c r="A28" s="64" t="s">
        <v>172</v>
      </c>
      <c r="B28" s="125" t="s">
        <v>173</v>
      </c>
      <c r="C28" s="125" t="s">
        <v>174</v>
      </c>
      <c r="D28" s="64" t="s">
        <v>18</v>
      </c>
      <c r="E28" s="76">
        <v>100</v>
      </c>
      <c r="F28" s="64" t="s">
        <v>71</v>
      </c>
      <c r="G28" s="64" t="s">
        <v>175</v>
      </c>
      <c r="H28" s="125" t="s">
        <v>96</v>
      </c>
      <c r="I28" s="64" t="s">
        <v>97</v>
      </c>
      <c r="J28" s="64" t="s">
        <v>98</v>
      </c>
      <c r="K28" s="65">
        <v>42644</v>
      </c>
      <c r="L28" s="65">
        <v>42916</v>
      </c>
      <c r="M28" s="66" t="s">
        <v>1448</v>
      </c>
    </row>
    <row r="29" spans="1:13" ht="52.5" x14ac:dyDescent="0.25">
      <c r="A29" s="64" t="s">
        <v>176</v>
      </c>
      <c r="B29" s="125" t="s">
        <v>177</v>
      </c>
      <c r="C29" s="125" t="s">
        <v>174</v>
      </c>
      <c r="D29" s="64" t="s">
        <v>18</v>
      </c>
      <c r="E29" s="76">
        <v>100</v>
      </c>
      <c r="F29" s="64" t="s">
        <v>71</v>
      </c>
      <c r="G29" s="64" t="s">
        <v>83</v>
      </c>
      <c r="H29" s="125" t="s">
        <v>96</v>
      </c>
      <c r="I29" s="64" t="s">
        <v>97</v>
      </c>
      <c r="J29" s="64" t="s">
        <v>98</v>
      </c>
      <c r="K29" s="65">
        <v>42675</v>
      </c>
      <c r="L29" s="65">
        <v>42824</v>
      </c>
      <c r="M29" s="66" t="s">
        <v>1448</v>
      </c>
    </row>
    <row r="30" spans="1:13" ht="126" x14ac:dyDescent="0.25">
      <c r="A30" s="64" t="s">
        <v>179</v>
      </c>
      <c r="B30" s="125" t="s">
        <v>180</v>
      </c>
      <c r="C30" s="125" t="s">
        <v>181</v>
      </c>
      <c r="D30" s="64" t="s">
        <v>64</v>
      </c>
      <c r="E30" s="76">
        <v>100</v>
      </c>
      <c r="F30" s="64" t="s">
        <v>71</v>
      </c>
      <c r="G30" s="64" t="s">
        <v>118</v>
      </c>
      <c r="H30" s="130" t="s">
        <v>46</v>
      </c>
      <c r="I30" s="64" t="s">
        <v>1467</v>
      </c>
      <c r="J30" s="64" t="s">
        <v>47</v>
      </c>
      <c r="K30" s="65">
        <v>42795</v>
      </c>
      <c r="L30" s="65">
        <v>43100</v>
      </c>
      <c r="M30" s="66" t="s">
        <v>1448</v>
      </c>
    </row>
    <row r="31" spans="1:13" ht="52.5" x14ac:dyDescent="0.25">
      <c r="A31" s="64" t="s">
        <v>182</v>
      </c>
      <c r="B31" s="125" t="s">
        <v>183</v>
      </c>
      <c r="C31" s="125" t="s">
        <v>181</v>
      </c>
      <c r="D31" s="64" t="s">
        <v>64</v>
      </c>
      <c r="E31" s="76">
        <v>100</v>
      </c>
      <c r="F31" s="64" t="s">
        <v>71</v>
      </c>
      <c r="G31" s="64" t="s">
        <v>118</v>
      </c>
      <c r="H31" s="130" t="s">
        <v>46</v>
      </c>
      <c r="I31" s="64" t="s">
        <v>1467</v>
      </c>
      <c r="J31" s="64" t="s">
        <v>47</v>
      </c>
      <c r="K31" s="65">
        <v>42767</v>
      </c>
      <c r="L31" s="65">
        <v>43100</v>
      </c>
      <c r="M31" s="66" t="s">
        <v>1448</v>
      </c>
    </row>
    <row r="32" spans="1:13" ht="105" x14ac:dyDescent="0.25">
      <c r="A32" s="64" t="s">
        <v>184</v>
      </c>
      <c r="B32" s="125" t="s">
        <v>185</v>
      </c>
      <c r="C32" s="125" t="s">
        <v>181</v>
      </c>
      <c r="D32" s="64" t="s">
        <v>64</v>
      </c>
      <c r="E32" s="76">
        <v>100</v>
      </c>
      <c r="F32" s="64" t="s">
        <v>71</v>
      </c>
      <c r="G32" s="64" t="s">
        <v>118</v>
      </c>
      <c r="H32" s="130" t="s">
        <v>46</v>
      </c>
      <c r="I32" s="64" t="s">
        <v>1467</v>
      </c>
      <c r="J32" s="64" t="s">
        <v>47</v>
      </c>
      <c r="K32" s="65">
        <v>42795</v>
      </c>
      <c r="L32" s="65">
        <v>43100</v>
      </c>
      <c r="M32" s="66" t="s">
        <v>1448</v>
      </c>
    </row>
    <row r="33" spans="1:13" ht="115.5" x14ac:dyDescent="0.25">
      <c r="A33" s="64" t="s">
        <v>186</v>
      </c>
      <c r="B33" s="125" t="s">
        <v>187</v>
      </c>
      <c r="C33" s="125" t="s">
        <v>188</v>
      </c>
      <c r="D33" s="64" t="s">
        <v>64</v>
      </c>
      <c r="E33" s="76">
        <v>100</v>
      </c>
      <c r="F33" s="64" t="s">
        <v>71</v>
      </c>
      <c r="G33" s="64" t="s">
        <v>118</v>
      </c>
      <c r="H33" s="130" t="s">
        <v>46</v>
      </c>
      <c r="I33" s="64" t="s">
        <v>1467</v>
      </c>
      <c r="J33" s="64" t="s">
        <v>47</v>
      </c>
      <c r="K33" s="65">
        <v>42795</v>
      </c>
      <c r="L33" s="65">
        <v>43100</v>
      </c>
      <c r="M33" s="66" t="s">
        <v>1448</v>
      </c>
    </row>
    <row r="34" spans="1:13" ht="84" x14ac:dyDescent="0.25">
      <c r="A34" s="64" t="s">
        <v>189</v>
      </c>
      <c r="B34" s="125" t="s">
        <v>190</v>
      </c>
      <c r="C34" s="125" t="s">
        <v>188</v>
      </c>
      <c r="D34" s="64" t="s">
        <v>64</v>
      </c>
      <c r="E34" s="76">
        <v>100</v>
      </c>
      <c r="F34" s="64" t="s">
        <v>71</v>
      </c>
      <c r="G34" s="64" t="s">
        <v>118</v>
      </c>
      <c r="H34" s="130" t="s">
        <v>46</v>
      </c>
      <c r="I34" s="64" t="s">
        <v>1467</v>
      </c>
      <c r="J34" s="64" t="s">
        <v>47</v>
      </c>
      <c r="K34" s="65">
        <v>42767</v>
      </c>
      <c r="L34" s="65">
        <v>43100</v>
      </c>
      <c r="M34" s="66" t="s">
        <v>1448</v>
      </c>
    </row>
    <row r="35" spans="1:13" ht="42" x14ac:dyDescent="0.25">
      <c r="A35" s="64" t="s">
        <v>192</v>
      </c>
      <c r="B35" s="125" t="s">
        <v>193</v>
      </c>
      <c r="C35" s="125" t="s">
        <v>194</v>
      </c>
      <c r="D35" s="64" t="s">
        <v>18</v>
      </c>
      <c r="E35" s="76">
        <v>100</v>
      </c>
      <c r="F35" s="64" t="s">
        <v>71</v>
      </c>
      <c r="G35" s="64" t="s">
        <v>84</v>
      </c>
      <c r="H35" s="125" t="s">
        <v>29</v>
      </c>
      <c r="I35" s="64" t="s">
        <v>1470</v>
      </c>
      <c r="J35" s="64" t="s">
        <v>65</v>
      </c>
      <c r="K35" s="65">
        <v>42737</v>
      </c>
      <c r="L35" s="65">
        <v>42916</v>
      </c>
      <c r="M35" s="66" t="s">
        <v>1683</v>
      </c>
    </row>
    <row r="36" spans="1:13" ht="168" x14ac:dyDescent="0.25">
      <c r="A36" s="64" t="s">
        <v>195</v>
      </c>
      <c r="B36" s="125" t="s">
        <v>196</v>
      </c>
      <c r="C36" s="125" t="s">
        <v>197</v>
      </c>
      <c r="D36" s="64" t="s">
        <v>18</v>
      </c>
      <c r="E36" s="76">
        <v>100</v>
      </c>
      <c r="F36" s="64" t="s">
        <v>71</v>
      </c>
      <c r="G36" s="64" t="s">
        <v>84</v>
      </c>
      <c r="H36" s="125" t="s">
        <v>29</v>
      </c>
      <c r="I36" s="64" t="s">
        <v>1470</v>
      </c>
      <c r="J36" s="64" t="s">
        <v>65</v>
      </c>
      <c r="K36" s="65">
        <v>42681</v>
      </c>
      <c r="L36" s="65">
        <v>43008</v>
      </c>
      <c r="M36" s="66" t="s">
        <v>1683</v>
      </c>
    </row>
    <row r="37" spans="1:13" ht="52.5" x14ac:dyDescent="0.25">
      <c r="A37" s="64" t="s">
        <v>198</v>
      </c>
      <c r="B37" s="125" t="s">
        <v>199</v>
      </c>
      <c r="C37" s="125" t="s">
        <v>200</v>
      </c>
      <c r="D37" s="64" t="s">
        <v>18</v>
      </c>
      <c r="E37" s="76">
        <v>100</v>
      </c>
      <c r="F37" s="64" t="s">
        <v>71</v>
      </c>
      <c r="G37" s="64" t="s">
        <v>175</v>
      </c>
      <c r="H37" s="125" t="s">
        <v>62</v>
      </c>
      <c r="I37" s="64" t="s">
        <v>1466</v>
      </c>
      <c r="J37" s="64" t="s">
        <v>73</v>
      </c>
      <c r="K37" s="65">
        <v>42705</v>
      </c>
      <c r="L37" s="65">
        <v>42916</v>
      </c>
      <c r="M37" s="66" t="s">
        <v>1448</v>
      </c>
    </row>
    <row r="38" spans="1:13" ht="52.5" x14ac:dyDescent="0.25">
      <c r="A38" s="64" t="s">
        <v>201</v>
      </c>
      <c r="B38" s="125" t="s">
        <v>202</v>
      </c>
      <c r="C38" s="125" t="s">
        <v>203</v>
      </c>
      <c r="D38" s="64" t="s">
        <v>18</v>
      </c>
      <c r="E38" s="76">
        <v>100</v>
      </c>
      <c r="F38" s="64" t="s">
        <v>71</v>
      </c>
      <c r="G38" s="64" t="s">
        <v>83</v>
      </c>
      <c r="H38" s="125" t="s">
        <v>62</v>
      </c>
      <c r="I38" s="64" t="s">
        <v>1466</v>
      </c>
      <c r="J38" s="64" t="s">
        <v>73</v>
      </c>
      <c r="K38" s="65">
        <v>42705</v>
      </c>
      <c r="L38" s="65">
        <v>42750</v>
      </c>
      <c r="M38" s="66" t="s">
        <v>1448</v>
      </c>
    </row>
    <row r="39" spans="1:13" ht="31.5" x14ac:dyDescent="0.25">
      <c r="A39" s="64" t="s">
        <v>204</v>
      </c>
      <c r="B39" s="125" t="s">
        <v>205</v>
      </c>
      <c r="C39" s="125" t="s">
        <v>206</v>
      </c>
      <c r="D39" s="64" t="s">
        <v>18</v>
      </c>
      <c r="E39" s="76">
        <v>100</v>
      </c>
      <c r="F39" s="64" t="s">
        <v>71</v>
      </c>
      <c r="G39" s="64" t="s">
        <v>83</v>
      </c>
      <c r="H39" s="125" t="s">
        <v>62</v>
      </c>
      <c r="I39" s="64" t="s">
        <v>1466</v>
      </c>
      <c r="J39" s="64" t="s">
        <v>73</v>
      </c>
      <c r="K39" s="65">
        <v>42705</v>
      </c>
      <c r="L39" s="65">
        <v>42750</v>
      </c>
      <c r="M39" s="66" t="s">
        <v>1448</v>
      </c>
    </row>
    <row r="40" spans="1:13" ht="31.5" x14ac:dyDescent="0.25">
      <c r="A40" s="64" t="s">
        <v>207</v>
      </c>
      <c r="B40" s="125" t="s">
        <v>208</v>
      </c>
      <c r="C40" s="125" t="s">
        <v>209</v>
      </c>
      <c r="D40" s="64" t="s">
        <v>18</v>
      </c>
      <c r="E40" s="76">
        <v>100</v>
      </c>
      <c r="F40" s="64" t="s">
        <v>71</v>
      </c>
      <c r="G40" s="64" t="s">
        <v>83</v>
      </c>
      <c r="H40" s="125" t="s">
        <v>62</v>
      </c>
      <c r="I40" s="64" t="s">
        <v>1466</v>
      </c>
      <c r="J40" s="64" t="s">
        <v>73</v>
      </c>
      <c r="K40" s="65">
        <v>42705</v>
      </c>
      <c r="L40" s="65">
        <v>42750</v>
      </c>
      <c r="M40" s="66" t="s">
        <v>1448</v>
      </c>
    </row>
    <row r="41" spans="1:13" ht="31.5" x14ac:dyDescent="0.25">
      <c r="A41" s="64" t="s">
        <v>210</v>
      </c>
      <c r="B41" s="125" t="s">
        <v>211</v>
      </c>
      <c r="C41" s="125" t="s">
        <v>212</v>
      </c>
      <c r="D41" s="64" t="s">
        <v>18</v>
      </c>
      <c r="E41" s="76">
        <v>100</v>
      </c>
      <c r="F41" s="64" t="s">
        <v>71</v>
      </c>
      <c r="G41" s="64" t="s">
        <v>83</v>
      </c>
      <c r="H41" s="125" t="s">
        <v>62</v>
      </c>
      <c r="I41" s="64" t="s">
        <v>1466</v>
      </c>
      <c r="J41" s="64" t="s">
        <v>73</v>
      </c>
      <c r="K41" s="65">
        <v>42705</v>
      </c>
      <c r="L41" s="65">
        <v>42794</v>
      </c>
      <c r="M41" s="66" t="s">
        <v>1448</v>
      </c>
    </row>
    <row r="42" spans="1:13" ht="73.5" x14ac:dyDescent="0.25">
      <c r="A42" s="64" t="s">
        <v>213</v>
      </c>
      <c r="B42" s="125" t="s">
        <v>214</v>
      </c>
      <c r="C42" s="125" t="s">
        <v>215</v>
      </c>
      <c r="D42" s="64" t="s">
        <v>18</v>
      </c>
      <c r="E42" s="76">
        <v>100</v>
      </c>
      <c r="F42" s="64" t="s">
        <v>71</v>
      </c>
      <c r="G42" s="64" t="s">
        <v>101</v>
      </c>
      <c r="H42" s="125" t="s">
        <v>62</v>
      </c>
      <c r="I42" s="64" t="s">
        <v>1466</v>
      </c>
      <c r="J42" s="64" t="s">
        <v>73</v>
      </c>
      <c r="K42" s="65">
        <v>42736</v>
      </c>
      <c r="L42" s="65">
        <v>42824</v>
      </c>
      <c r="M42" s="66" t="s">
        <v>1683</v>
      </c>
    </row>
    <row r="43" spans="1:13" ht="73.5" x14ac:dyDescent="0.25">
      <c r="A43" s="64" t="s">
        <v>216</v>
      </c>
      <c r="B43" s="125" t="s">
        <v>217</v>
      </c>
      <c r="C43" s="125" t="s">
        <v>218</v>
      </c>
      <c r="D43" s="64" t="s">
        <v>18</v>
      </c>
      <c r="E43" s="76">
        <v>100</v>
      </c>
      <c r="F43" s="64" t="s">
        <v>71</v>
      </c>
      <c r="G43" s="64" t="s">
        <v>101</v>
      </c>
      <c r="H43" s="125" t="s">
        <v>62</v>
      </c>
      <c r="I43" s="64" t="s">
        <v>1466</v>
      </c>
      <c r="J43" s="64" t="s">
        <v>73</v>
      </c>
      <c r="K43" s="65">
        <v>42736</v>
      </c>
      <c r="L43" s="65">
        <v>42824</v>
      </c>
      <c r="M43" s="66" t="s">
        <v>1683</v>
      </c>
    </row>
    <row r="44" spans="1:13" ht="33.75" x14ac:dyDescent="0.25">
      <c r="A44" s="64" t="s">
        <v>219</v>
      </c>
      <c r="B44" s="125" t="s">
        <v>220</v>
      </c>
      <c r="C44" s="125" t="s">
        <v>221</v>
      </c>
      <c r="D44" s="64" t="s">
        <v>18</v>
      </c>
      <c r="E44" s="76">
        <v>100</v>
      </c>
      <c r="F44" s="64" t="s">
        <v>71</v>
      </c>
      <c r="G44" s="64" t="s">
        <v>84</v>
      </c>
      <c r="H44" s="130" t="s">
        <v>46</v>
      </c>
      <c r="I44" s="64" t="s">
        <v>1467</v>
      </c>
      <c r="J44" s="64" t="s">
        <v>47</v>
      </c>
      <c r="K44" s="65">
        <v>42605</v>
      </c>
      <c r="L44" s="65">
        <v>42766</v>
      </c>
      <c r="M44" s="66" t="s">
        <v>1448</v>
      </c>
    </row>
    <row r="45" spans="1:13" ht="33.75" x14ac:dyDescent="0.25">
      <c r="A45" s="64" t="s">
        <v>222</v>
      </c>
      <c r="B45" s="125" t="s">
        <v>223</v>
      </c>
      <c r="C45" s="125" t="s">
        <v>221</v>
      </c>
      <c r="D45" s="64" t="s">
        <v>18</v>
      </c>
      <c r="E45" s="76">
        <v>100</v>
      </c>
      <c r="F45" s="64" t="s">
        <v>71</v>
      </c>
      <c r="G45" s="64" t="s">
        <v>84</v>
      </c>
      <c r="H45" s="130" t="s">
        <v>46</v>
      </c>
      <c r="I45" s="64" t="s">
        <v>1467</v>
      </c>
      <c r="J45" s="64" t="s">
        <v>47</v>
      </c>
      <c r="K45" s="65">
        <v>42736</v>
      </c>
      <c r="L45" s="65">
        <v>42794</v>
      </c>
      <c r="M45" s="66" t="s">
        <v>1448</v>
      </c>
    </row>
    <row r="46" spans="1:13" ht="33.75" x14ac:dyDescent="0.25">
      <c r="A46" s="64" t="s">
        <v>224</v>
      </c>
      <c r="B46" s="125" t="s">
        <v>225</v>
      </c>
      <c r="C46" s="125" t="s">
        <v>221</v>
      </c>
      <c r="D46" s="64" t="s">
        <v>18</v>
      </c>
      <c r="E46" s="76">
        <v>100</v>
      </c>
      <c r="F46" s="64" t="s">
        <v>71</v>
      </c>
      <c r="G46" s="64" t="s">
        <v>84</v>
      </c>
      <c r="H46" s="130" t="s">
        <v>46</v>
      </c>
      <c r="I46" s="64" t="s">
        <v>1467</v>
      </c>
      <c r="J46" s="64" t="s">
        <v>47</v>
      </c>
      <c r="K46" s="65">
        <v>42736</v>
      </c>
      <c r="L46" s="65">
        <v>42794</v>
      </c>
      <c r="M46" s="66" t="s">
        <v>1448</v>
      </c>
    </row>
    <row r="47" spans="1:13" ht="42" x14ac:dyDescent="0.25">
      <c r="A47" s="64" t="s">
        <v>226</v>
      </c>
      <c r="B47" s="125" t="s">
        <v>227</v>
      </c>
      <c r="C47" s="125" t="s">
        <v>228</v>
      </c>
      <c r="D47" s="64" t="s">
        <v>18</v>
      </c>
      <c r="E47" s="76">
        <v>100</v>
      </c>
      <c r="F47" s="64" t="s">
        <v>71</v>
      </c>
      <c r="G47" s="64" t="s">
        <v>84</v>
      </c>
      <c r="H47" s="125" t="s">
        <v>229</v>
      </c>
      <c r="I47" s="64" t="s">
        <v>230</v>
      </c>
      <c r="J47" s="64" t="s">
        <v>231</v>
      </c>
      <c r="K47" s="65">
        <v>42736</v>
      </c>
      <c r="L47" s="65">
        <v>42946</v>
      </c>
      <c r="M47" s="66" t="s">
        <v>1448</v>
      </c>
    </row>
    <row r="48" spans="1:13" ht="51" x14ac:dyDescent="0.25">
      <c r="A48" s="68" t="s">
        <v>232</v>
      </c>
      <c r="B48" s="126" t="s">
        <v>233</v>
      </c>
      <c r="C48" s="127" t="s">
        <v>234</v>
      </c>
      <c r="D48" s="68" t="s">
        <v>18</v>
      </c>
      <c r="E48" s="76">
        <v>100</v>
      </c>
      <c r="F48" s="64" t="s">
        <v>71</v>
      </c>
      <c r="G48" s="64" t="s">
        <v>84</v>
      </c>
      <c r="H48" s="127" t="s">
        <v>55</v>
      </c>
      <c r="I48" s="64" t="s">
        <v>1473</v>
      </c>
      <c r="J48" s="64" t="s">
        <v>178</v>
      </c>
      <c r="K48" s="65">
        <v>42675</v>
      </c>
      <c r="L48" s="69">
        <v>42916</v>
      </c>
      <c r="M48" s="68" t="s">
        <v>1448</v>
      </c>
    </row>
    <row r="49" spans="1:13" ht="15" customHeight="1" x14ac:dyDescent="0.25">
      <c r="A49" s="64" t="s">
        <v>235</v>
      </c>
      <c r="B49" s="125" t="s">
        <v>236</v>
      </c>
      <c r="C49" s="125" t="s">
        <v>237</v>
      </c>
      <c r="D49" s="64" t="s">
        <v>18</v>
      </c>
      <c r="E49" s="76">
        <v>100</v>
      </c>
      <c r="F49" s="64" t="s">
        <v>71</v>
      </c>
      <c r="G49" s="64" t="s">
        <v>84</v>
      </c>
      <c r="H49" s="125" t="s">
        <v>68</v>
      </c>
      <c r="I49" s="64" t="s">
        <v>1468</v>
      </c>
      <c r="J49" s="64" t="s">
        <v>69</v>
      </c>
      <c r="K49" s="65">
        <v>42675</v>
      </c>
      <c r="L49" s="65">
        <v>42916</v>
      </c>
      <c r="M49" s="64" t="s">
        <v>1448</v>
      </c>
    </row>
    <row r="50" spans="1:13" ht="15" customHeight="1" x14ac:dyDescent="0.25">
      <c r="A50" s="64" t="s">
        <v>238</v>
      </c>
      <c r="B50" s="125" t="s">
        <v>239</v>
      </c>
      <c r="C50" s="125" t="s">
        <v>228</v>
      </c>
      <c r="D50" s="64" t="s">
        <v>129</v>
      </c>
      <c r="E50" s="76">
        <v>0</v>
      </c>
      <c r="F50" s="64" t="s">
        <v>71</v>
      </c>
      <c r="G50" s="64" t="s">
        <v>84</v>
      </c>
      <c r="H50" s="125" t="s">
        <v>229</v>
      </c>
      <c r="I50" s="64" t="s">
        <v>230</v>
      </c>
      <c r="J50" s="64" t="s">
        <v>231</v>
      </c>
      <c r="K50" s="65">
        <v>42736</v>
      </c>
      <c r="L50" s="65">
        <v>43100</v>
      </c>
      <c r="M50" s="64" t="s">
        <v>1448</v>
      </c>
    </row>
    <row r="51" spans="1:13" ht="15" customHeight="1" x14ac:dyDescent="0.25">
      <c r="A51" s="64" t="s">
        <v>240</v>
      </c>
      <c r="B51" s="125" t="s">
        <v>241</v>
      </c>
      <c r="C51" s="125" t="s">
        <v>228</v>
      </c>
      <c r="D51" s="64" t="s">
        <v>18</v>
      </c>
      <c r="E51" s="76">
        <v>100</v>
      </c>
      <c r="F51" s="64" t="s">
        <v>71</v>
      </c>
      <c r="G51" s="64" t="s">
        <v>84</v>
      </c>
      <c r="H51" s="125" t="s">
        <v>229</v>
      </c>
      <c r="I51" s="64" t="s">
        <v>230</v>
      </c>
      <c r="J51" s="64" t="s">
        <v>231</v>
      </c>
      <c r="K51" s="65">
        <v>42736</v>
      </c>
      <c r="L51" s="65">
        <v>42946</v>
      </c>
      <c r="M51" s="64" t="s">
        <v>1448</v>
      </c>
    </row>
    <row r="52" spans="1:13" ht="15" customHeight="1" x14ac:dyDescent="0.25">
      <c r="A52" s="64" t="s">
        <v>242</v>
      </c>
      <c r="B52" s="125" t="s">
        <v>243</v>
      </c>
      <c r="C52" s="125" t="s">
        <v>244</v>
      </c>
      <c r="D52" s="64" t="s">
        <v>64</v>
      </c>
      <c r="E52" s="76">
        <v>100</v>
      </c>
      <c r="F52" s="64" t="s">
        <v>71</v>
      </c>
      <c r="G52" s="64" t="s">
        <v>84</v>
      </c>
      <c r="H52" s="125" t="s">
        <v>229</v>
      </c>
      <c r="I52" s="64" t="s">
        <v>230</v>
      </c>
      <c r="J52" s="64" t="s">
        <v>231</v>
      </c>
      <c r="K52" s="65">
        <v>42552</v>
      </c>
      <c r="L52" s="65">
        <v>43100</v>
      </c>
      <c r="M52" s="64" t="s">
        <v>1448</v>
      </c>
    </row>
    <row r="53" spans="1:13" ht="21" customHeight="1" x14ac:dyDescent="0.25">
      <c r="A53" s="64" t="s">
        <v>245</v>
      </c>
      <c r="B53" s="125" t="s">
        <v>246</v>
      </c>
      <c r="C53" s="125" t="s">
        <v>247</v>
      </c>
      <c r="D53" s="64" t="s">
        <v>18</v>
      </c>
      <c r="E53" s="76">
        <v>100</v>
      </c>
      <c r="F53" s="64" t="s">
        <v>71</v>
      </c>
      <c r="G53" s="64" t="s">
        <v>84</v>
      </c>
      <c r="H53" s="125" t="s">
        <v>29</v>
      </c>
      <c r="I53" s="64" t="s">
        <v>1470</v>
      </c>
      <c r="J53" s="64" t="s">
        <v>65</v>
      </c>
      <c r="K53" s="65">
        <v>42737</v>
      </c>
      <c r="L53" s="65">
        <v>43008</v>
      </c>
      <c r="M53" s="64" t="s">
        <v>1683</v>
      </c>
    </row>
    <row r="54" spans="1:13" ht="15" customHeight="1" x14ac:dyDescent="0.25">
      <c r="A54" s="64" t="s">
        <v>248</v>
      </c>
      <c r="B54" s="125" t="s">
        <v>249</v>
      </c>
      <c r="C54" s="125" t="s">
        <v>250</v>
      </c>
      <c r="D54" s="64" t="s">
        <v>12</v>
      </c>
      <c r="E54" s="76">
        <v>0</v>
      </c>
      <c r="F54" s="64" t="s">
        <v>71</v>
      </c>
      <c r="G54" s="64" t="s">
        <v>79</v>
      </c>
      <c r="H54" s="125" t="s">
        <v>49</v>
      </c>
      <c r="I54" s="64" t="s">
        <v>50</v>
      </c>
      <c r="J54" s="64" t="s">
        <v>51</v>
      </c>
      <c r="K54" s="65">
        <v>42751</v>
      </c>
      <c r="L54" s="65">
        <v>42825</v>
      </c>
      <c r="M54" s="64" t="s">
        <v>1448</v>
      </c>
    </row>
    <row r="55" spans="1:13" ht="15" customHeight="1" x14ac:dyDescent="0.25">
      <c r="A55" s="64" t="s">
        <v>251</v>
      </c>
      <c r="B55" s="125" t="s">
        <v>252</v>
      </c>
      <c r="C55" s="125" t="s">
        <v>253</v>
      </c>
      <c r="D55" s="64" t="s">
        <v>18</v>
      </c>
      <c r="E55" s="76">
        <v>100</v>
      </c>
      <c r="F55" s="64" t="s">
        <v>71</v>
      </c>
      <c r="G55" s="64" t="s">
        <v>79</v>
      </c>
      <c r="H55" s="125" t="s">
        <v>49</v>
      </c>
      <c r="I55" s="64" t="s">
        <v>50</v>
      </c>
      <c r="J55" s="64" t="s">
        <v>51</v>
      </c>
      <c r="K55" s="65">
        <v>42723</v>
      </c>
      <c r="L55" s="65">
        <v>42765</v>
      </c>
      <c r="M55" s="64" t="s">
        <v>1448</v>
      </c>
    </row>
    <row r="56" spans="1:13" ht="15" customHeight="1" x14ac:dyDescent="0.25">
      <c r="A56" s="64" t="s">
        <v>254</v>
      </c>
      <c r="B56" s="125" t="s">
        <v>255</v>
      </c>
      <c r="C56" s="125" t="s">
        <v>256</v>
      </c>
      <c r="D56" s="64" t="s">
        <v>64</v>
      </c>
      <c r="E56" s="76">
        <v>100</v>
      </c>
      <c r="F56" s="64" t="s">
        <v>71</v>
      </c>
      <c r="G56" s="64" t="s">
        <v>257</v>
      </c>
      <c r="H56" s="125" t="s">
        <v>49</v>
      </c>
      <c r="I56" s="64" t="s">
        <v>50</v>
      </c>
      <c r="J56" s="64" t="s">
        <v>51</v>
      </c>
      <c r="K56" s="65">
        <v>42781</v>
      </c>
      <c r="L56" s="65">
        <v>43078</v>
      </c>
      <c r="M56" s="64" t="s">
        <v>1448</v>
      </c>
    </row>
    <row r="57" spans="1:13" ht="15" customHeight="1" x14ac:dyDescent="0.25">
      <c r="A57" s="64" t="s">
        <v>258</v>
      </c>
      <c r="B57" s="125" t="s">
        <v>255</v>
      </c>
      <c r="C57" s="125" t="s">
        <v>259</v>
      </c>
      <c r="D57" s="64" t="s">
        <v>64</v>
      </c>
      <c r="E57" s="76">
        <v>100</v>
      </c>
      <c r="F57" s="64" t="s">
        <v>71</v>
      </c>
      <c r="G57" s="64" t="s">
        <v>257</v>
      </c>
      <c r="H57" s="125" t="s">
        <v>49</v>
      </c>
      <c r="I57" s="64" t="s">
        <v>50</v>
      </c>
      <c r="J57" s="64" t="s">
        <v>51</v>
      </c>
      <c r="K57" s="65">
        <v>42781</v>
      </c>
      <c r="L57" s="65">
        <v>43078</v>
      </c>
      <c r="M57" s="64" t="s">
        <v>1448</v>
      </c>
    </row>
    <row r="58" spans="1:13" ht="15" customHeight="1" x14ac:dyDescent="0.25">
      <c r="A58" s="64" t="s">
        <v>260</v>
      </c>
      <c r="B58" s="125" t="s">
        <v>261</v>
      </c>
      <c r="C58" s="125" t="s">
        <v>262</v>
      </c>
      <c r="D58" s="64" t="s">
        <v>18</v>
      </c>
      <c r="E58" s="76">
        <v>100</v>
      </c>
      <c r="F58" s="64" t="s">
        <v>71</v>
      </c>
      <c r="G58" s="64" t="s">
        <v>75</v>
      </c>
      <c r="H58" s="125" t="s">
        <v>21</v>
      </c>
      <c r="I58" s="64" t="s">
        <v>1475</v>
      </c>
      <c r="J58" s="64" t="s">
        <v>22</v>
      </c>
      <c r="K58" s="65">
        <v>42745</v>
      </c>
      <c r="L58" s="65">
        <v>42825</v>
      </c>
      <c r="M58" s="64" t="s">
        <v>1448</v>
      </c>
    </row>
    <row r="59" spans="1:13" ht="15" customHeight="1" x14ac:dyDescent="0.25">
      <c r="A59" s="64" t="s">
        <v>263</v>
      </c>
      <c r="B59" s="125" t="s">
        <v>264</v>
      </c>
      <c r="C59" s="125" t="s">
        <v>265</v>
      </c>
      <c r="D59" s="64" t="s">
        <v>18</v>
      </c>
      <c r="E59" s="76">
        <v>100</v>
      </c>
      <c r="F59" s="64" t="s">
        <v>71</v>
      </c>
      <c r="G59" s="64" t="s">
        <v>75</v>
      </c>
      <c r="H59" s="125" t="s">
        <v>21</v>
      </c>
      <c r="I59" s="64" t="s">
        <v>1475</v>
      </c>
      <c r="J59" s="64" t="s">
        <v>22</v>
      </c>
      <c r="K59" s="65">
        <v>42745</v>
      </c>
      <c r="L59" s="65">
        <v>42825</v>
      </c>
      <c r="M59" s="64" t="s">
        <v>1448</v>
      </c>
    </row>
    <row r="60" spans="1:13" ht="15" customHeight="1" x14ac:dyDescent="0.25">
      <c r="A60" s="64" t="s">
        <v>266</v>
      </c>
      <c r="B60" s="125" t="s">
        <v>267</v>
      </c>
      <c r="C60" s="125" t="s">
        <v>268</v>
      </c>
      <c r="D60" s="64" t="s">
        <v>18</v>
      </c>
      <c r="E60" s="76">
        <v>100</v>
      </c>
      <c r="F60" s="64" t="s">
        <v>71</v>
      </c>
      <c r="G60" s="64" t="s">
        <v>75</v>
      </c>
      <c r="H60" s="125" t="s">
        <v>21</v>
      </c>
      <c r="I60" s="64" t="s">
        <v>1475</v>
      </c>
      <c r="J60" s="64" t="s">
        <v>22</v>
      </c>
      <c r="K60" s="65">
        <v>42745</v>
      </c>
      <c r="L60" s="65">
        <v>42916</v>
      </c>
      <c r="M60" s="64" t="s">
        <v>1448</v>
      </c>
    </row>
    <row r="61" spans="1:13" ht="15" customHeight="1" x14ac:dyDescent="0.25">
      <c r="A61" s="64" t="s">
        <v>269</v>
      </c>
      <c r="B61" s="125" t="s">
        <v>270</v>
      </c>
      <c r="C61" s="125" t="s">
        <v>271</v>
      </c>
      <c r="D61" s="64" t="s">
        <v>18</v>
      </c>
      <c r="E61" s="76">
        <v>100</v>
      </c>
      <c r="F61" s="64" t="s">
        <v>71</v>
      </c>
      <c r="G61" s="64" t="s">
        <v>79</v>
      </c>
      <c r="H61" s="125" t="s">
        <v>49</v>
      </c>
      <c r="I61" s="64" t="s">
        <v>50</v>
      </c>
      <c r="J61" s="64" t="s">
        <v>51</v>
      </c>
      <c r="K61" s="65">
        <v>42716</v>
      </c>
      <c r="L61" s="65">
        <v>42825</v>
      </c>
      <c r="M61" s="64" t="s">
        <v>1448</v>
      </c>
    </row>
    <row r="62" spans="1:13" ht="15" customHeight="1" x14ac:dyDescent="0.25">
      <c r="A62" s="64" t="s">
        <v>272</v>
      </c>
      <c r="B62" s="125" t="s">
        <v>273</v>
      </c>
      <c r="C62" s="125" t="s">
        <v>274</v>
      </c>
      <c r="D62" s="64" t="s">
        <v>18</v>
      </c>
      <c r="E62" s="76">
        <v>100</v>
      </c>
      <c r="F62" s="64" t="s">
        <v>71</v>
      </c>
      <c r="G62" s="64" t="s">
        <v>79</v>
      </c>
      <c r="H62" s="125" t="s">
        <v>49</v>
      </c>
      <c r="I62" s="64" t="s">
        <v>50</v>
      </c>
      <c r="J62" s="64" t="s">
        <v>51</v>
      </c>
      <c r="K62" s="65">
        <v>42716</v>
      </c>
      <c r="L62" s="65">
        <v>42765</v>
      </c>
      <c r="M62" s="64" t="s">
        <v>1448</v>
      </c>
    </row>
    <row r="63" spans="1:13" ht="15" customHeight="1" x14ac:dyDescent="0.25">
      <c r="A63" s="64" t="s">
        <v>275</v>
      </c>
      <c r="B63" s="125" t="s">
        <v>276</v>
      </c>
      <c r="C63" s="125" t="s">
        <v>277</v>
      </c>
      <c r="D63" s="64" t="s">
        <v>64</v>
      </c>
      <c r="E63" s="76">
        <v>100</v>
      </c>
      <c r="F63" s="64" t="s">
        <v>71</v>
      </c>
      <c r="G63" s="64" t="s">
        <v>118</v>
      </c>
      <c r="H63" s="125" t="s">
        <v>229</v>
      </c>
      <c r="I63" s="64" t="s">
        <v>230</v>
      </c>
      <c r="J63" s="64" t="s">
        <v>231</v>
      </c>
      <c r="K63" s="65">
        <v>42767</v>
      </c>
      <c r="L63" s="65">
        <v>42855</v>
      </c>
      <c r="M63" s="64" t="s">
        <v>1448</v>
      </c>
    </row>
    <row r="64" spans="1:13" ht="15" customHeight="1" x14ac:dyDescent="0.25">
      <c r="A64" s="64" t="s">
        <v>278</v>
      </c>
      <c r="B64" s="125" t="s">
        <v>279</v>
      </c>
      <c r="C64" s="125" t="s">
        <v>277</v>
      </c>
      <c r="D64" s="64" t="s">
        <v>64</v>
      </c>
      <c r="E64" s="76">
        <v>100</v>
      </c>
      <c r="F64" s="64" t="s">
        <v>71</v>
      </c>
      <c r="G64" s="64" t="s">
        <v>118</v>
      </c>
      <c r="H64" s="125" t="s">
        <v>229</v>
      </c>
      <c r="I64" s="64" t="s">
        <v>230</v>
      </c>
      <c r="J64" s="64" t="s">
        <v>231</v>
      </c>
      <c r="K64" s="65">
        <v>42767</v>
      </c>
      <c r="L64" s="65">
        <v>42855</v>
      </c>
      <c r="M64" s="64" t="s">
        <v>1448</v>
      </c>
    </row>
    <row r="65" spans="1:13" ht="15" customHeight="1" x14ac:dyDescent="0.25">
      <c r="A65" s="64" t="s">
        <v>280</v>
      </c>
      <c r="B65" s="125" t="s">
        <v>281</v>
      </c>
      <c r="C65" s="125" t="s">
        <v>282</v>
      </c>
      <c r="D65" s="64" t="s">
        <v>64</v>
      </c>
      <c r="E65" s="76">
        <v>100</v>
      </c>
      <c r="F65" s="64" t="s">
        <v>71</v>
      </c>
      <c r="G65" s="64" t="s">
        <v>118</v>
      </c>
      <c r="H65" s="125" t="s">
        <v>229</v>
      </c>
      <c r="I65" s="64" t="s">
        <v>230</v>
      </c>
      <c r="J65" s="64" t="s">
        <v>231</v>
      </c>
      <c r="K65" s="65">
        <v>42795</v>
      </c>
      <c r="L65" s="65">
        <v>42886</v>
      </c>
      <c r="M65" s="64" t="s">
        <v>1448</v>
      </c>
    </row>
    <row r="66" spans="1:13" ht="15" customHeight="1" x14ac:dyDescent="0.25">
      <c r="A66" s="64" t="s">
        <v>283</v>
      </c>
      <c r="B66" s="125" t="s">
        <v>284</v>
      </c>
      <c r="C66" s="125" t="s">
        <v>282</v>
      </c>
      <c r="D66" s="64" t="s">
        <v>64</v>
      </c>
      <c r="E66" s="76">
        <v>100</v>
      </c>
      <c r="F66" s="64" t="s">
        <v>71</v>
      </c>
      <c r="G66" s="64" t="s">
        <v>118</v>
      </c>
      <c r="H66" s="125" t="s">
        <v>229</v>
      </c>
      <c r="I66" s="64" t="s">
        <v>230</v>
      </c>
      <c r="J66" s="64" t="s">
        <v>231</v>
      </c>
      <c r="K66" s="65">
        <v>42795</v>
      </c>
      <c r="L66" s="65">
        <v>42886</v>
      </c>
      <c r="M66" s="64" t="s">
        <v>1448</v>
      </c>
    </row>
    <row r="67" spans="1:13" ht="15" customHeight="1" x14ac:dyDescent="0.25">
      <c r="A67" s="64" t="s">
        <v>285</v>
      </c>
      <c r="B67" s="125" t="s">
        <v>286</v>
      </c>
      <c r="C67" s="125" t="s">
        <v>287</v>
      </c>
      <c r="D67" s="64" t="s">
        <v>191</v>
      </c>
      <c r="E67" s="76">
        <v>100</v>
      </c>
      <c r="F67" s="64" t="s">
        <v>71</v>
      </c>
      <c r="G67" s="64" t="s">
        <v>72</v>
      </c>
      <c r="H67" s="125" t="s">
        <v>14</v>
      </c>
      <c r="I67" s="64" t="s">
        <v>15</v>
      </c>
      <c r="J67" s="64" t="s">
        <v>59</v>
      </c>
      <c r="K67" s="65">
        <v>42887</v>
      </c>
      <c r="L67" s="65">
        <v>43465</v>
      </c>
      <c r="M67" s="64" t="s">
        <v>1448</v>
      </c>
    </row>
    <row r="68" spans="1:13" ht="15" customHeight="1" x14ac:dyDescent="0.25">
      <c r="A68" s="64" t="s">
        <v>288</v>
      </c>
      <c r="B68" s="125" t="s">
        <v>289</v>
      </c>
      <c r="C68" s="125" t="s">
        <v>290</v>
      </c>
      <c r="D68" s="64" t="s">
        <v>18</v>
      </c>
      <c r="E68" s="76">
        <v>100</v>
      </c>
      <c r="F68" s="64" t="s">
        <v>71</v>
      </c>
      <c r="G68" s="64" t="s">
        <v>72</v>
      </c>
      <c r="H68" s="125" t="s">
        <v>14</v>
      </c>
      <c r="I68" s="64" t="s">
        <v>15</v>
      </c>
      <c r="J68" s="64" t="s">
        <v>59</v>
      </c>
      <c r="K68" s="65">
        <v>42736</v>
      </c>
      <c r="L68" s="65">
        <v>43100</v>
      </c>
      <c r="M68" s="64" t="s">
        <v>1448</v>
      </c>
    </row>
    <row r="69" spans="1:13" ht="15" customHeight="1" x14ac:dyDescent="0.25">
      <c r="A69" s="64" t="s">
        <v>291</v>
      </c>
      <c r="B69" s="125" t="s">
        <v>292</v>
      </c>
      <c r="C69" s="125" t="s">
        <v>293</v>
      </c>
      <c r="D69" s="64" t="s">
        <v>18</v>
      </c>
      <c r="E69" s="76">
        <v>100</v>
      </c>
      <c r="F69" s="64" t="s">
        <v>71</v>
      </c>
      <c r="G69" s="64" t="s">
        <v>72</v>
      </c>
      <c r="H69" s="125" t="s">
        <v>14</v>
      </c>
      <c r="I69" s="64" t="s">
        <v>15</v>
      </c>
      <c r="J69" s="64" t="s">
        <v>59</v>
      </c>
      <c r="K69" s="65">
        <v>42675</v>
      </c>
      <c r="L69" s="65">
        <v>42794</v>
      </c>
      <c r="M69" s="64" t="s">
        <v>1448</v>
      </c>
    </row>
    <row r="70" spans="1:13" ht="15" customHeight="1" x14ac:dyDescent="0.25">
      <c r="A70" s="64" t="s">
        <v>294</v>
      </c>
      <c r="B70" s="125" t="s">
        <v>295</v>
      </c>
      <c r="C70" s="125" t="s">
        <v>293</v>
      </c>
      <c r="D70" s="64" t="s">
        <v>18</v>
      </c>
      <c r="E70" s="76">
        <v>100</v>
      </c>
      <c r="F70" s="64" t="s">
        <v>71</v>
      </c>
      <c r="G70" s="64" t="s">
        <v>72</v>
      </c>
      <c r="H70" s="125" t="s">
        <v>14</v>
      </c>
      <c r="I70" s="64" t="s">
        <v>15</v>
      </c>
      <c r="J70" s="64" t="s">
        <v>59</v>
      </c>
      <c r="K70" s="65">
        <v>42692</v>
      </c>
      <c r="L70" s="65">
        <v>42794</v>
      </c>
      <c r="M70" s="64" t="s">
        <v>1448</v>
      </c>
    </row>
    <row r="71" spans="1:13" ht="15" customHeight="1" x14ac:dyDescent="0.25">
      <c r="A71" s="64" t="s">
        <v>296</v>
      </c>
      <c r="B71" s="125" t="s">
        <v>297</v>
      </c>
      <c r="C71" s="125" t="s">
        <v>298</v>
      </c>
      <c r="D71" s="64" t="s">
        <v>18</v>
      </c>
      <c r="E71" s="76">
        <v>100</v>
      </c>
      <c r="F71" s="64" t="s">
        <v>71</v>
      </c>
      <c r="G71" s="64" t="s">
        <v>72</v>
      </c>
      <c r="H71" s="125" t="s">
        <v>14</v>
      </c>
      <c r="I71" s="64" t="s">
        <v>15</v>
      </c>
      <c r="J71" s="64" t="s">
        <v>59</v>
      </c>
      <c r="K71" s="65">
        <v>42767</v>
      </c>
      <c r="L71" s="65">
        <v>43070</v>
      </c>
      <c r="M71" s="64" t="s">
        <v>1448</v>
      </c>
    </row>
    <row r="72" spans="1:13" ht="15" customHeight="1" x14ac:dyDescent="0.25">
      <c r="A72" s="64" t="s">
        <v>299</v>
      </c>
      <c r="B72" s="125" t="s">
        <v>300</v>
      </c>
      <c r="C72" s="125" t="s">
        <v>301</v>
      </c>
      <c r="D72" s="64" t="s">
        <v>18</v>
      </c>
      <c r="E72" s="76">
        <v>100</v>
      </c>
      <c r="F72" s="64" t="s">
        <v>71</v>
      </c>
      <c r="G72" s="64" t="s">
        <v>72</v>
      </c>
      <c r="H72" s="125" t="s">
        <v>56</v>
      </c>
      <c r="I72" s="64" t="s">
        <v>57</v>
      </c>
      <c r="J72" s="64" t="s">
        <v>63</v>
      </c>
      <c r="K72" s="65">
        <v>42758</v>
      </c>
      <c r="L72" s="65">
        <v>42849</v>
      </c>
      <c r="M72" s="64" t="s">
        <v>1448</v>
      </c>
    </row>
    <row r="73" spans="1:13" ht="15" customHeight="1" x14ac:dyDescent="0.25">
      <c r="A73" s="64" t="s">
        <v>302</v>
      </c>
      <c r="B73" s="125" t="s">
        <v>303</v>
      </c>
      <c r="C73" s="125" t="s">
        <v>304</v>
      </c>
      <c r="D73" s="64" t="s">
        <v>18</v>
      </c>
      <c r="E73" s="76">
        <v>100</v>
      </c>
      <c r="F73" s="64" t="s">
        <v>71</v>
      </c>
      <c r="G73" s="64" t="s">
        <v>72</v>
      </c>
      <c r="H73" s="125" t="s">
        <v>56</v>
      </c>
      <c r="I73" s="64" t="s">
        <v>57</v>
      </c>
      <c r="J73" s="64" t="s">
        <v>63</v>
      </c>
      <c r="K73" s="65">
        <v>42758</v>
      </c>
      <c r="L73" s="65">
        <v>42940</v>
      </c>
      <c r="M73" s="64" t="s">
        <v>1448</v>
      </c>
    </row>
    <row r="74" spans="1:13" ht="15" customHeight="1" x14ac:dyDescent="0.25">
      <c r="A74" s="64" t="s">
        <v>305</v>
      </c>
      <c r="B74" s="125" t="s">
        <v>306</v>
      </c>
      <c r="C74" s="125" t="s">
        <v>307</v>
      </c>
      <c r="D74" s="64" t="s">
        <v>18</v>
      </c>
      <c r="E74" s="76">
        <v>100</v>
      </c>
      <c r="F74" s="64" t="s">
        <v>71</v>
      </c>
      <c r="G74" s="64" t="s">
        <v>72</v>
      </c>
      <c r="H74" s="125" t="s">
        <v>56</v>
      </c>
      <c r="I74" s="64" t="s">
        <v>57</v>
      </c>
      <c r="J74" s="64" t="s">
        <v>63</v>
      </c>
      <c r="K74" s="65">
        <v>42719</v>
      </c>
      <c r="L74" s="65">
        <v>42809</v>
      </c>
      <c r="M74" s="64" t="s">
        <v>1448</v>
      </c>
    </row>
    <row r="75" spans="1:13" ht="15" customHeight="1" x14ac:dyDescent="0.25">
      <c r="A75" s="64" t="s">
        <v>308</v>
      </c>
      <c r="B75" s="125" t="s">
        <v>309</v>
      </c>
      <c r="C75" s="125" t="s">
        <v>310</v>
      </c>
      <c r="D75" s="64" t="s">
        <v>18</v>
      </c>
      <c r="E75" s="76">
        <v>100</v>
      </c>
      <c r="F75" s="64" t="s">
        <v>71</v>
      </c>
      <c r="G75" s="64" t="s">
        <v>72</v>
      </c>
      <c r="H75" s="125" t="s">
        <v>56</v>
      </c>
      <c r="I75" s="64" t="s">
        <v>57</v>
      </c>
      <c r="J75" s="64" t="s">
        <v>63</v>
      </c>
      <c r="K75" s="65">
        <v>42758</v>
      </c>
      <c r="L75" s="65">
        <v>42849</v>
      </c>
      <c r="M75" s="64" t="s">
        <v>1448</v>
      </c>
    </row>
    <row r="76" spans="1:13" ht="15" customHeight="1" x14ac:dyDescent="0.25">
      <c r="A76" s="64" t="s">
        <v>311</v>
      </c>
      <c r="B76" s="125" t="s">
        <v>312</v>
      </c>
      <c r="C76" s="125" t="s">
        <v>310</v>
      </c>
      <c r="D76" s="64" t="s">
        <v>18</v>
      </c>
      <c r="E76" s="76">
        <v>100</v>
      </c>
      <c r="F76" s="64" t="s">
        <v>71</v>
      </c>
      <c r="G76" s="64" t="s">
        <v>72</v>
      </c>
      <c r="H76" s="125" t="s">
        <v>56</v>
      </c>
      <c r="I76" s="64" t="s">
        <v>57</v>
      </c>
      <c r="J76" s="64" t="s">
        <v>63</v>
      </c>
      <c r="K76" s="65">
        <v>42758</v>
      </c>
      <c r="L76" s="65">
        <v>42849</v>
      </c>
      <c r="M76" s="64" t="s">
        <v>1448</v>
      </c>
    </row>
    <row r="77" spans="1:13" ht="15" customHeight="1" x14ac:dyDescent="0.25">
      <c r="A77" s="64" t="s">
        <v>313</v>
      </c>
      <c r="B77" s="125" t="s">
        <v>314</v>
      </c>
      <c r="C77" s="125" t="s">
        <v>315</v>
      </c>
      <c r="D77" s="64" t="s">
        <v>18</v>
      </c>
      <c r="E77" s="76">
        <v>100</v>
      </c>
      <c r="F77" s="64" t="s">
        <v>71</v>
      </c>
      <c r="G77" s="64" t="s">
        <v>72</v>
      </c>
      <c r="H77" s="125" t="s">
        <v>30</v>
      </c>
      <c r="I77" s="64" t="s">
        <v>31</v>
      </c>
      <c r="J77" s="64" t="s">
        <v>32</v>
      </c>
      <c r="K77" s="65">
        <v>42716</v>
      </c>
      <c r="L77" s="65">
        <v>43080</v>
      </c>
      <c r="M77" s="64" t="s">
        <v>1448</v>
      </c>
    </row>
    <row r="78" spans="1:13" ht="15" customHeight="1" x14ac:dyDescent="0.25">
      <c r="A78" s="64" t="s">
        <v>316</v>
      </c>
      <c r="B78" s="125" t="s">
        <v>317</v>
      </c>
      <c r="C78" s="125" t="s">
        <v>318</v>
      </c>
      <c r="D78" s="64" t="s">
        <v>18</v>
      </c>
      <c r="E78" s="76">
        <v>100</v>
      </c>
      <c r="F78" s="64" t="s">
        <v>71</v>
      </c>
      <c r="G78" s="64" t="s">
        <v>72</v>
      </c>
      <c r="H78" s="125" t="s">
        <v>23</v>
      </c>
      <c r="I78" s="64" t="s">
        <v>24</v>
      </c>
      <c r="J78" s="64" t="s">
        <v>70</v>
      </c>
      <c r="K78" s="65">
        <v>42752</v>
      </c>
      <c r="L78" s="65">
        <v>43100</v>
      </c>
      <c r="M78" s="64" t="s">
        <v>1448</v>
      </c>
    </row>
    <row r="79" spans="1:13" ht="15" customHeight="1" x14ac:dyDescent="0.25">
      <c r="A79" s="64" t="s">
        <v>319</v>
      </c>
      <c r="B79" s="125" t="s">
        <v>320</v>
      </c>
      <c r="C79" s="125" t="s">
        <v>321</v>
      </c>
      <c r="D79" s="64" t="s">
        <v>18</v>
      </c>
      <c r="E79" s="76">
        <v>100</v>
      </c>
      <c r="F79" s="64" t="s">
        <v>71</v>
      </c>
      <c r="G79" s="64" t="s">
        <v>72</v>
      </c>
      <c r="H79" s="125" t="s">
        <v>23</v>
      </c>
      <c r="I79" s="64" t="s">
        <v>24</v>
      </c>
      <c r="J79" s="64" t="s">
        <v>70</v>
      </c>
      <c r="K79" s="65">
        <v>42752</v>
      </c>
      <c r="L79" s="65">
        <v>43100</v>
      </c>
      <c r="M79" s="64" t="s">
        <v>1448</v>
      </c>
    </row>
    <row r="80" spans="1:13" ht="15" customHeight="1" x14ac:dyDescent="0.25">
      <c r="A80" s="64" t="s">
        <v>322</v>
      </c>
      <c r="B80" s="125" t="s">
        <v>323</v>
      </c>
      <c r="C80" s="125" t="s">
        <v>324</v>
      </c>
      <c r="D80" s="64" t="s">
        <v>18</v>
      </c>
      <c r="E80" s="76">
        <v>100</v>
      </c>
      <c r="F80" s="64" t="s">
        <v>71</v>
      </c>
      <c r="G80" s="64" t="s">
        <v>72</v>
      </c>
      <c r="H80" s="125" t="s">
        <v>23</v>
      </c>
      <c r="I80" s="64" t="s">
        <v>24</v>
      </c>
      <c r="J80" s="64" t="s">
        <v>70</v>
      </c>
      <c r="K80" s="65">
        <v>42752</v>
      </c>
      <c r="L80" s="65">
        <v>43070</v>
      </c>
      <c r="M80" s="64" t="s">
        <v>1448</v>
      </c>
    </row>
    <row r="81" spans="1:13" ht="15" customHeight="1" x14ac:dyDescent="0.25">
      <c r="A81" s="64" t="s">
        <v>325</v>
      </c>
      <c r="B81" s="125" t="s">
        <v>326</v>
      </c>
      <c r="C81" s="125" t="s">
        <v>327</v>
      </c>
      <c r="D81" s="64" t="s">
        <v>18</v>
      </c>
      <c r="E81" s="76">
        <v>100</v>
      </c>
      <c r="F81" s="64" t="s">
        <v>71</v>
      </c>
      <c r="G81" s="64" t="s">
        <v>72</v>
      </c>
      <c r="H81" s="125" t="s">
        <v>23</v>
      </c>
      <c r="I81" s="64" t="s">
        <v>24</v>
      </c>
      <c r="J81" s="64" t="s">
        <v>70</v>
      </c>
      <c r="K81" s="65">
        <v>42736</v>
      </c>
      <c r="L81" s="65">
        <v>43070</v>
      </c>
      <c r="M81" s="64" t="s">
        <v>1448</v>
      </c>
    </row>
    <row r="82" spans="1:13" ht="15" customHeight="1" x14ac:dyDescent="0.25">
      <c r="A82" s="64" t="s">
        <v>328</v>
      </c>
      <c r="B82" s="125" t="s">
        <v>329</v>
      </c>
      <c r="C82" s="125" t="s">
        <v>330</v>
      </c>
      <c r="D82" s="64" t="s">
        <v>18</v>
      </c>
      <c r="E82" s="76">
        <v>100</v>
      </c>
      <c r="F82" s="64" t="s">
        <v>71</v>
      </c>
      <c r="G82" s="64" t="s">
        <v>72</v>
      </c>
      <c r="H82" s="125" t="s">
        <v>23</v>
      </c>
      <c r="I82" s="64" t="s">
        <v>24</v>
      </c>
      <c r="J82" s="64" t="s">
        <v>70</v>
      </c>
      <c r="K82" s="65">
        <v>42736</v>
      </c>
      <c r="L82" s="65">
        <v>43070</v>
      </c>
      <c r="M82" s="64" t="s">
        <v>1448</v>
      </c>
    </row>
    <row r="83" spans="1:13" ht="15" customHeight="1" x14ac:dyDescent="0.25">
      <c r="A83" s="64" t="s">
        <v>331</v>
      </c>
      <c r="B83" s="125" t="s">
        <v>332</v>
      </c>
      <c r="C83" s="125" t="s">
        <v>333</v>
      </c>
      <c r="D83" s="64" t="s">
        <v>64</v>
      </c>
      <c r="E83" s="76">
        <v>100</v>
      </c>
      <c r="F83" s="64" t="s">
        <v>71</v>
      </c>
      <c r="G83" s="64" t="s">
        <v>118</v>
      </c>
      <c r="H83" s="125" t="s">
        <v>229</v>
      </c>
      <c r="I83" s="64" t="s">
        <v>230</v>
      </c>
      <c r="J83" s="64" t="s">
        <v>231</v>
      </c>
      <c r="K83" s="65">
        <v>42750</v>
      </c>
      <c r="L83" s="65">
        <v>42824</v>
      </c>
      <c r="M83" s="64" t="s">
        <v>1448</v>
      </c>
    </row>
    <row r="84" spans="1:13" ht="15" customHeight="1" x14ac:dyDescent="0.25">
      <c r="A84" s="64" t="s">
        <v>334</v>
      </c>
      <c r="B84" s="125" t="s">
        <v>335</v>
      </c>
      <c r="C84" s="125" t="s">
        <v>333</v>
      </c>
      <c r="D84" s="64" t="s">
        <v>64</v>
      </c>
      <c r="E84" s="76">
        <v>100</v>
      </c>
      <c r="F84" s="64" t="s">
        <v>71</v>
      </c>
      <c r="G84" s="64" t="s">
        <v>118</v>
      </c>
      <c r="H84" s="125" t="s">
        <v>229</v>
      </c>
      <c r="I84" s="64" t="s">
        <v>230</v>
      </c>
      <c r="J84" s="64" t="s">
        <v>231</v>
      </c>
      <c r="K84" s="65">
        <v>42750</v>
      </c>
      <c r="L84" s="65">
        <v>42825</v>
      </c>
      <c r="M84" s="64" t="s">
        <v>1448</v>
      </c>
    </row>
    <row r="85" spans="1:13" ht="15" customHeight="1" x14ac:dyDescent="0.25">
      <c r="A85" s="64" t="s">
        <v>336</v>
      </c>
      <c r="B85" s="125" t="s">
        <v>337</v>
      </c>
      <c r="C85" s="125" t="s">
        <v>338</v>
      </c>
      <c r="D85" s="64" t="s">
        <v>18</v>
      </c>
      <c r="E85" s="76">
        <v>100</v>
      </c>
      <c r="F85" s="64" t="s">
        <v>71</v>
      </c>
      <c r="G85" s="64" t="s">
        <v>85</v>
      </c>
      <c r="H85" s="125" t="s">
        <v>29</v>
      </c>
      <c r="I85" s="64" t="s">
        <v>1470</v>
      </c>
      <c r="J85" s="64" t="s">
        <v>35</v>
      </c>
      <c r="K85" s="65">
        <v>42736</v>
      </c>
      <c r="L85" s="65">
        <v>42855</v>
      </c>
      <c r="M85" s="64" t="s">
        <v>1448</v>
      </c>
    </row>
    <row r="86" spans="1:13" ht="15" customHeight="1" x14ac:dyDescent="0.25">
      <c r="A86" s="64" t="s">
        <v>339</v>
      </c>
      <c r="B86" s="125" t="s">
        <v>340</v>
      </c>
      <c r="C86" s="125" t="s">
        <v>341</v>
      </c>
      <c r="D86" s="64" t="s">
        <v>18</v>
      </c>
      <c r="E86" s="76">
        <v>100</v>
      </c>
      <c r="F86" s="64" t="s">
        <v>71</v>
      </c>
      <c r="G86" s="64" t="s">
        <v>85</v>
      </c>
      <c r="H86" s="125" t="s">
        <v>29</v>
      </c>
      <c r="I86" s="64" t="s">
        <v>1470</v>
      </c>
      <c r="J86" s="64" t="s">
        <v>35</v>
      </c>
      <c r="K86" s="65">
        <v>42736</v>
      </c>
      <c r="L86" s="65">
        <v>42901</v>
      </c>
      <c r="M86" s="64" t="s">
        <v>1448</v>
      </c>
    </row>
    <row r="87" spans="1:13" ht="15" customHeight="1" x14ac:dyDescent="0.25">
      <c r="A87" s="64" t="s">
        <v>342</v>
      </c>
      <c r="B87" s="125" t="s">
        <v>343</v>
      </c>
      <c r="C87" s="125" t="s">
        <v>344</v>
      </c>
      <c r="D87" s="64" t="s">
        <v>18</v>
      </c>
      <c r="E87" s="76">
        <v>100</v>
      </c>
      <c r="F87" s="64" t="s">
        <v>71</v>
      </c>
      <c r="G87" s="64" t="s">
        <v>85</v>
      </c>
      <c r="H87" s="125" t="s">
        <v>29</v>
      </c>
      <c r="I87" s="64" t="s">
        <v>1470</v>
      </c>
      <c r="J87" s="64" t="s">
        <v>35</v>
      </c>
      <c r="K87" s="65">
        <v>42736</v>
      </c>
      <c r="L87" s="65">
        <v>42901</v>
      </c>
      <c r="M87" s="64" t="s">
        <v>1448</v>
      </c>
    </row>
    <row r="88" spans="1:13" ht="15" customHeight="1" x14ac:dyDescent="0.25">
      <c r="A88" s="64" t="s">
        <v>345</v>
      </c>
      <c r="B88" s="125" t="s">
        <v>346</v>
      </c>
      <c r="C88" s="125" t="s">
        <v>347</v>
      </c>
      <c r="D88" s="64" t="s">
        <v>18</v>
      </c>
      <c r="E88" s="76">
        <v>100</v>
      </c>
      <c r="F88" s="64" t="s">
        <v>71</v>
      </c>
      <c r="G88" s="64" t="s">
        <v>85</v>
      </c>
      <c r="H88" s="125" t="s">
        <v>29</v>
      </c>
      <c r="I88" s="64" t="s">
        <v>1470</v>
      </c>
      <c r="J88" s="64" t="s">
        <v>35</v>
      </c>
      <c r="K88" s="65">
        <v>42736</v>
      </c>
      <c r="L88" s="65">
        <v>42901</v>
      </c>
      <c r="M88" s="64" t="s">
        <v>1448</v>
      </c>
    </row>
    <row r="89" spans="1:13" ht="15" customHeight="1" x14ac:dyDescent="0.25">
      <c r="A89" s="64" t="s">
        <v>348</v>
      </c>
      <c r="B89" s="125" t="s">
        <v>349</v>
      </c>
      <c r="C89" s="125" t="s">
        <v>350</v>
      </c>
      <c r="D89" s="64" t="s">
        <v>18</v>
      </c>
      <c r="E89" s="76">
        <v>100</v>
      </c>
      <c r="F89" s="64" t="s">
        <v>71</v>
      </c>
      <c r="G89" s="64" t="s">
        <v>85</v>
      </c>
      <c r="H89" s="125" t="s">
        <v>29</v>
      </c>
      <c r="I89" s="64" t="s">
        <v>1470</v>
      </c>
      <c r="J89" s="64" t="s">
        <v>35</v>
      </c>
      <c r="K89" s="65">
        <v>42736</v>
      </c>
      <c r="L89" s="65">
        <v>42916</v>
      </c>
      <c r="M89" s="64" t="s">
        <v>1448</v>
      </c>
    </row>
    <row r="90" spans="1:13" ht="15" customHeight="1" x14ac:dyDescent="0.25">
      <c r="A90" s="64" t="s">
        <v>351</v>
      </c>
      <c r="B90" s="125" t="s">
        <v>352</v>
      </c>
      <c r="C90" s="125" t="s">
        <v>353</v>
      </c>
      <c r="D90" s="64" t="s">
        <v>18</v>
      </c>
      <c r="E90" s="76">
        <v>100</v>
      </c>
      <c r="F90" s="64" t="s">
        <v>71</v>
      </c>
      <c r="G90" s="64" t="s">
        <v>85</v>
      </c>
      <c r="H90" s="125" t="s">
        <v>29</v>
      </c>
      <c r="I90" s="64" t="s">
        <v>1470</v>
      </c>
      <c r="J90" s="64" t="s">
        <v>35</v>
      </c>
      <c r="K90" s="65">
        <v>42736</v>
      </c>
      <c r="L90" s="65">
        <v>42977</v>
      </c>
      <c r="M90" s="64" t="s">
        <v>1448</v>
      </c>
    </row>
    <row r="91" spans="1:13" ht="15" customHeight="1" x14ac:dyDescent="0.25">
      <c r="A91" s="64" t="s">
        <v>354</v>
      </c>
      <c r="B91" s="125" t="s">
        <v>355</v>
      </c>
      <c r="C91" s="125" t="s">
        <v>356</v>
      </c>
      <c r="D91" s="64" t="s">
        <v>18</v>
      </c>
      <c r="E91" s="76">
        <v>100</v>
      </c>
      <c r="F91" s="64" t="s">
        <v>71</v>
      </c>
      <c r="G91" s="64" t="s">
        <v>85</v>
      </c>
      <c r="H91" s="125" t="s">
        <v>29</v>
      </c>
      <c r="I91" s="64" t="s">
        <v>1470</v>
      </c>
      <c r="J91" s="64" t="s">
        <v>35</v>
      </c>
      <c r="K91" s="65">
        <v>42736</v>
      </c>
      <c r="L91" s="65">
        <v>42855</v>
      </c>
      <c r="M91" s="64" t="s">
        <v>1448</v>
      </c>
    </row>
    <row r="92" spans="1:13" ht="15" customHeight="1" x14ac:dyDescent="0.25">
      <c r="A92" s="64" t="s">
        <v>357</v>
      </c>
      <c r="B92" s="125" t="s">
        <v>358</v>
      </c>
      <c r="C92" s="125" t="s">
        <v>359</v>
      </c>
      <c r="D92" s="64" t="s">
        <v>18</v>
      </c>
      <c r="E92" s="76">
        <v>100</v>
      </c>
      <c r="F92" s="64" t="s">
        <v>71</v>
      </c>
      <c r="G92" s="64" t="s">
        <v>85</v>
      </c>
      <c r="H92" s="125" t="s">
        <v>29</v>
      </c>
      <c r="I92" s="64" t="s">
        <v>1470</v>
      </c>
      <c r="J92" s="64" t="s">
        <v>35</v>
      </c>
      <c r="K92" s="65">
        <v>42767</v>
      </c>
      <c r="L92" s="65">
        <v>42901</v>
      </c>
      <c r="M92" s="64" t="s">
        <v>1448</v>
      </c>
    </row>
    <row r="93" spans="1:13" ht="15" customHeight="1" x14ac:dyDescent="0.25">
      <c r="A93" s="64" t="s">
        <v>360</v>
      </c>
      <c r="B93" s="125" t="s">
        <v>361</v>
      </c>
      <c r="C93" s="125" t="s">
        <v>362</v>
      </c>
      <c r="D93" s="64" t="s">
        <v>18</v>
      </c>
      <c r="E93" s="76">
        <v>100</v>
      </c>
      <c r="F93" s="64" t="s">
        <v>71</v>
      </c>
      <c r="G93" s="64" t="s">
        <v>85</v>
      </c>
      <c r="H93" s="125" t="s">
        <v>29</v>
      </c>
      <c r="I93" s="64" t="s">
        <v>1470</v>
      </c>
      <c r="J93" s="64" t="s">
        <v>35</v>
      </c>
      <c r="K93" s="65">
        <v>42736</v>
      </c>
      <c r="L93" s="65">
        <v>42901</v>
      </c>
      <c r="M93" s="64" t="s">
        <v>1448</v>
      </c>
    </row>
    <row r="94" spans="1:13" ht="15" customHeight="1" x14ac:dyDescent="0.25">
      <c r="A94" s="64" t="s">
        <v>363</v>
      </c>
      <c r="B94" s="125" t="s">
        <v>364</v>
      </c>
      <c r="C94" s="125" t="s">
        <v>362</v>
      </c>
      <c r="D94" s="64" t="s">
        <v>18</v>
      </c>
      <c r="E94" s="76">
        <v>100</v>
      </c>
      <c r="F94" s="64" t="s">
        <v>71</v>
      </c>
      <c r="G94" s="64" t="s">
        <v>85</v>
      </c>
      <c r="H94" s="125" t="s">
        <v>29</v>
      </c>
      <c r="I94" s="64" t="s">
        <v>1470</v>
      </c>
      <c r="J94" s="64" t="s">
        <v>35</v>
      </c>
      <c r="K94" s="65">
        <v>42736</v>
      </c>
      <c r="L94" s="65">
        <v>42901</v>
      </c>
      <c r="M94" s="64" t="s">
        <v>1448</v>
      </c>
    </row>
    <row r="95" spans="1:13" ht="15" customHeight="1" x14ac:dyDescent="0.25">
      <c r="A95" s="64" t="s">
        <v>365</v>
      </c>
      <c r="B95" s="125" t="s">
        <v>366</v>
      </c>
      <c r="C95" s="125" t="s">
        <v>367</v>
      </c>
      <c r="D95" s="64" t="s">
        <v>18</v>
      </c>
      <c r="E95" s="76">
        <v>100</v>
      </c>
      <c r="F95" s="64" t="s">
        <v>71</v>
      </c>
      <c r="G95" s="64" t="s">
        <v>85</v>
      </c>
      <c r="H95" s="125" t="s">
        <v>29</v>
      </c>
      <c r="I95" s="64" t="s">
        <v>1470</v>
      </c>
      <c r="J95" s="64" t="s">
        <v>35</v>
      </c>
      <c r="K95" s="65">
        <v>42736</v>
      </c>
      <c r="L95" s="65">
        <v>42901</v>
      </c>
      <c r="M95" s="64" t="s">
        <v>1448</v>
      </c>
    </row>
    <row r="96" spans="1:13" ht="15" customHeight="1" x14ac:dyDescent="0.25">
      <c r="A96" s="64" t="s">
        <v>368</v>
      </c>
      <c r="B96" s="125" t="s">
        <v>369</v>
      </c>
      <c r="C96" s="125" t="s">
        <v>367</v>
      </c>
      <c r="D96" s="64" t="s">
        <v>18</v>
      </c>
      <c r="E96" s="76">
        <v>100</v>
      </c>
      <c r="F96" s="64" t="s">
        <v>71</v>
      </c>
      <c r="G96" s="64" t="s">
        <v>85</v>
      </c>
      <c r="H96" s="125" t="s">
        <v>29</v>
      </c>
      <c r="I96" s="64" t="s">
        <v>1470</v>
      </c>
      <c r="J96" s="64" t="s">
        <v>35</v>
      </c>
      <c r="K96" s="65">
        <v>42736</v>
      </c>
      <c r="L96" s="65">
        <v>42901</v>
      </c>
      <c r="M96" s="64" t="s">
        <v>1448</v>
      </c>
    </row>
    <row r="97" spans="1:13" ht="15" customHeight="1" x14ac:dyDescent="0.25">
      <c r="A97" s="64" t="s">
        <v>370</v>
      </c>
      <c r="B97" s="125" t="s">
        <v>371</v>
      </c>
      <c r="C97" s="125" t="s">
        <v>372</v>
      </c>
      <c r="D97" s="64" t="s">
        <v>64</v>
      </c>
      <c r="E97" s="76">
        <v>100</v>
      </c>
      <c r="F97" s="64" t="s">
        <v>71</v>
      </c>
      <c r="G97" s="64" t="s">
        <v>13</v>
      </c>
      <c r="H97" s="125" t="s">
        <v>42</v>
      </c>
      <c r="I97" s="64" t="s">
        <v>43</v>
      </c>
      <c r="J97" s="64" t="s">
        <v>44</v>
      </c>
      <c r="K97" s="65">
        <v>42719</v>
      </c>
      <c r="L97" s="65">
        <v>42765</v>
      </c>
      <c r="M97" s="64" t="s">
        <v>1448</v>
      </c>
    </row>
    <row r="98" spans="1:13" ht="15" customHeight="1" x14ac:dyDescent="0.25">
      <c r="A98" s="64" t="s">
        <v>373</v>
      </c>
      <c r="B98" s="125" t="s">
        <v>374</v>
      </c>
      <c r="C98" s="125" t="s">
        <v>375</v>
      </c>
      <c r="D98" s="64" t="s">
        <v>64</v>
      </c>
      <c r="E98" s="76">
        <v>100</v>
      </c>
      <c r="F98" s="64" t="s">
        <v>71</v>
      </c>
      <c r="G98" s="64" t="s">
        <v>13</v>
      </c>
      <c r="H98" s="125" t="s">
        <v>42</v>
      </c>
      <c r="I98" s="64" t="s">
        <v>43</v>
      </c>
      <c r="J98" s="64" t="s">
        <v>44</v>
      </c>
      <c r="K98" s="65">
        <v>42750</v>
      </c>
      <c r="L98" s="65">
        <v>42824</v>
      </c>
      <c r="M98" s="64" t="s">
        <v>1448</v>
      </c>
    </row>
    <row r="99" spans="1:13" ht="15" customHeight="1" x14ac:dyDescent="0.25">
      <c r="A99" s="64" t="s">
        <v>376</v>
      </c>
      <c r="B99" s="125" t="s">
        <v>377</v>
      </c>
      <c r="C99" s="125" t="s">
        <v>378</v>
      </c>
      <c r="D99" s="64" t="s">
        <v>64</v>
      </c>
      <c r="E99" s="76">
        <v>100</v>
      </c>
      <c r="F99" s="64" t="s">
        <v>71</v>
      </c>
      <c r="G99" s="64" t="s">
        <v>13</v>
      </c>
      <c r="H99" s="125" t="s">
        <v>42</v>
      </c>
      <c r="I99" s="64" t="s">
        <v>43</v>
      </c>
      <c r="J99" s="64" t="s">
        <v>44</v>
      </c>
      <c r="K99" s="65">
        <v>42750</v>
      </c>
      <c r="L99" s="65">
        <v>42824</v>
      </c>
      <c r="M99" s="64" t="s">
        <v>1448</v>
      </c>
    </row>
    <row r="100" spans="1:13" ht="15" customHeight="1" x14ac:dyDescent="0.25">
      <c r="A100" s="64" t="s">
        <v>379</v>
      </c>
      <c r="B100" s="125" t="s">
        <v>380</v>
      </c>
      <c r="C100" s="125" t="s">
        <v>381</v>
      </c>
      <c r="D100" s="64" t="s">
        <v>64</v>
      </c>
      <c r="E100" s="76">
        <v>100</v>
      </c>
      <c r="F100" s="64" t="s">
        <v>71</v>
      </c>
      <c r="G100" s="64" t="s">
        <v>13</v>
      </c>
      <c r="H100" s="125" t="s">
        <v>42</v>
      </c>
      <c r="I100" s="64" t="s">
        <v>43</v>
      </c>
      <c r="J100" s="64" t="s">
        <v>44</v>
      </c>
      <c r="K100" s="65">
        <v>42709</v>
      </c>
      <c r="L100" s="65">
        <v>42824</v>
      </c>
      <c r="M100" s="64" t="s">
        <v>1448</v>
      </c>
    </row>
    <row r="101" spans="1:13" ht="15" customHeight="1" x14ac:dyDescent="0.25">
      <c r="A101" s="64" t="s">
        <v>382</v>
      </c>
      <c r="B101" s="125" t="s">
        <v>383</v>
      </c>
      <c r="C101" s="125" t="s">
        <v>384</v>
      </c>
      <c r="D101" s="64" t="s">
        <v>18</v>
      </c>
      <c r="E101" s="76">
        <v>100</v>
      </c>
      <c r="F101" s="64" t="s">
        <v>71</v>
      </c>
      <c r="G101" s="64" t="s">
        <v>79</v>
      </c>
      <c r="H101" s="125" t="s">
        <v>49</v>
      </c>
      <c r="I101" s="64" t="s">
        <v>50</v>
      </c>
      <c r="J101" s="64" t="s">
        <v>51</v>
      </c>
      <c r="K101" s="65">
        <v>42705</v>
      </c>
      <c r="L101" s="65">
        <v>42786</v>
      </c>
      <c r="M101" s="64" t="s">
        <v>1448</v>
      </c>
    </row>
    <row r="102" spans="1:13" ht="15" customHeight="1" x14ac:dyDescent="0.25">
      <c r="A102" s="64" t="s">
        <v>385</v>
      </c>
      <c r="B102" s="125" t="s">
        <v>383</v>
      </c>
      <c r="C102" s="125" t="s">
        <v>386</v>
      </c>
      <c r="D102" s="64" t="s">
        <v>18</v>
      </c>
      <c r="E102" s="76">
        <v>100</v>
      </c>
      <c r="F102" s="64" t="s">
        <v>71</v>
      </c>
      <c r="G102" s="64" t="s">
        <v>79</v>
      </c>
      <c r="H102" s="125" t="s">
        <v>49</v>
      </c>
      <c r="I102" s="64" t="s">
        <v>50</v>
      </c>
      <c r="J102" s="64" t="s">
        <v>51</v>
      </c>
      <c r="K102" s="65">
        <v>42705</v>
      </c>
      <c r="L102" s="65">
        <v>42786</v>
      </c>
      <c r="M102" s="64" t="s">
        <v>1448</v>
      </c>
    </row>
    <row r="103" spans="1:13" ht="15" customHeight="1" x14ac:dyDescent="0.25">
      <c r="A103" s="64" t="s">
        <v>387</v>
      </c>
      <c r="B103" s="125" t="s">
        <v>388</v>
      </c>
      <c r="C103" s="125" t="s">
        <v>389</v>
      </c>
      <c r="D103" s="64" t="s">
        <v>64</v>
      </c>
      <c r="E103" s="76">
        <v>100</v>
      </c>
      <c r="F103" s="64" t="s">
        <v>71</v>
      </c>
      <c r="G103" s="64" t="s">
        <v>118</v>
      </c>
      <c r="H103" s="125" t="s">
        <v>62</v>
      </c>
      <c r="I103" s="64" t="s">
        <v>1466</v>
      </c>
      <c r="J103" s="64" t="s">
        <v>73</v>
      </c>
      <c r="K103" s="65">
        <v>42746</v>
      </c>
      <c r="L103" s="65">
        <v>42927</v>
      </c>
      <c r="M103" s="64" t="s">
        <v>1448</v>
      </c>
    </row>
    <row r="104" spans="1:13" ht="15" customHeight="1" x14ac:dyDescent="0.25">
      <c r="A104" s="64" t="s">
        <v>390</v>
      </c>
      <c r="B104" s="125" t="s">
        <v>391</v>
      </c>
      <c r="C104" s="125" t="s">
        <v>392</v>
      </c>
      <c r="D104" s="64" t="s">
        <v>18</v>
      </c>
      <c r="E104" s="76">
        <v>100</v>
      </c>
      <c r="F104" s="64" t="s">
        <v>71</v>
      </c>
      <c r="G104" s="64" t="s">
        <v>84</v>
      </c>
      <c r="H104" s="125" t="s">
        <v>36</v>
      </c>
      <c r="I104" s="64" t="s">
        <v>37</v>
      </c>
      <c r="J104" s="64" t="s">
        <v>38</v>
      </c>
      <c r="K104" s="65">
        <v>42736</v>
      </c>
      <c r="L104" s="65">
        <v>43038</v>
      </c>
      <c r="M104" s="64" t="s">
        <v>1448</v>
      </c>
    </row>
    <row r="105" spans="1:13" ht="15" customHeight="1" x14ac:dyDescent="0.25">
      <c r="A105" s="64" t="s">
        <v>393</v>
      </c>
      <c r="B105" s="125" t="s">
        <v>394</v>
      </c>
      <c r="C105" s="125" t="s">
        <v>395</v>
      </c>
      <c r="D105" s="64" t="s">
        <v>64</v>
      </c>
      <c r="E105" s="76">
        <v>100</v>
      </c>
      <c r="F105" s="64" t="s">
        <v>71</v>
      </c>
      <c r="G105" s="64" t="s">
        <v>84</v>
      </c>
      <c r="H105" s="125" t="s">
        <v>36</v>
      </c>
      <c r="I105" s="64" t="s">
        <v>37</v>
      </c>
      <c r="J105" s="64" t="s">
        <v>38</v>
      </c>
      <c r="K105" s="65">
        <v>42736</v>
      </c>
      <c r="L105" s="65">
        <v>42824</v>
      </c>
      <c r="M105" s="64" t="s">
        <v>1448</v>
      </c>
    </row>
    <row r="106" spans="1:13" ht="15" customHeight="1" x14ac:dyDescent="0.25">
      <c r="A106" s="64" t="s">
        <v>396</v>
      </c>
      <c r="B106" s="125" t="s">
        <v>397</v>
      </c>
      <c r="C106" s="125" t="s">
        <v>398</v>
      </c>
      <c r="D106" s="64" t="s">
        <v>64</v>
      </c>
      <c r="E106" s="76">
        <v>100</v>
      </c>
      <c r="F106" s="64" t="s">
        <v>71</v>
      </c>
      <c r="G106" s="64" t="s">
        <v>84</v>
      </c>
      <c r="H106" s="125" t="s">
        <v>36</v>
      </c>
      <c r="I106" s="64" t="s">
        <v>37</v>
      </c>
      <c r="J106" s="64" t="s">
        <v>38</v>
      </c>
      <c r="K106" s="65">
        <v>42736</v>
      </c>
      <c r="L106" s="65">
        <v>42794</v>
      </c>
      <c r="M106" s="64" t="s">
        <v>1448</v>
      </c>
    </row>
    <row r="107" spans="1:13" ht="15" customHeight="1" x14ac:dyDescent="0.25">
      <c r="A107" s="64" t="s">
        <v>399</v>
      </c>
      <c r="B107" s="125" t="s">
        <v>400</v>
      </c>
      <c r="C107" s="125" t="s">
        <v>401</v>
      </c>
      <c r="D107" s="64" t="s">
        <v>64</v>
      </c>
      <c r="E107" s="76">
        <v>100</v>
      </c>
      <c r="F107" s="64" t="s">
        <v>71</v>
      </c>
      <c r="G107" s="64" t="s">
        <v>84</v>
      </c>
      <c r="H107" s="125" t="s">
        <v>36</v>
      </c>
      <c r="I107" s="64" t="s">
        <v>37</v>
      </c>
      <c r="J107" s="64" t="s">
        <v>38</v>
      </c>
      <c r="K107" s="65">
        <v>42736</v>
      </c>
      <c r="L107" s="65">
        <v>43100</v>
      </c>
      <c r="M107" s="64" t="s">
        <v>1448</v>
      </c>
    </row>
    <row r="108" spans="1:13" ht="15" customHeight="1" x14ac:dyDescent="0.25">
      <c r="A108" s="64" t="s">
        <v>402</v>
      </c>
      <c r="B108" s="125" t="s">
        <v>403</v>
      </c>
      <c r="C108" s="125" t="s">
        <v>404</v>
      </c>
      <c r="D108" s="64" t="s">
        <v>18</v>
      </c>
      <c r="E108" s="76">
        <v>100</v>
      </c>
      <c r="F108" s="64" t="s">
        <v>71</v>
      </c>
      <c r="G108" s="64" t="s">
        <v>84</v>
      </c>
      <c r="H108" s="125" t="s">
        <v>36</v>
      </c>
      <c r="I108" s="64" t="s">
        <v>37</v>
      </c>
      <c r="J108" s="64" t="s">
        <v>38</v>
      </c>
      <c r="K108" s="65">
        <v>42736</v>
      </c>
      <c r="L108" s="65">
        <v>42916</v>
      </c>
      <c r="M108" s="64" t="s">
        <v>1448</v>
      </c>
    </row>
    <row r="109" spans="1:13" ht="15" customHeight="1" x14ac:dyDescent="0.25">
      <c r="A109" s="64" t="s">
        <v>405</v>
      </c>
      <c r="B109" s="125" t="s">
        <v>406</v>
      </c>
      <c r="C109" s="125" t="s">
        <v>407</v>
      </c>
      <c r="D109" s="64" t="s">
        <v>64</v>
      </c>
      <c r="E109" s="76">
        <v>100</v>
      </c>
      <c r="F109" s="64" t="s">
        <v>71</v>
      </c>
      <c r="G109" s="64" t="s">
        <v>84</v>
      </c>
      <c r="H109" s="125" t="s">
        <v>36</v>
      </c>
      <c r="I109" s="64" t="s">
        <v>37</v>
      </c>
      <c r="J109" s="64" t="s">
        <v>38</v>
      </c>
      <c r="K109" s="65">
        <v>42736</v>
      </c>
      <c r="L109" s="65">
        <v>42916</v>
      </c>
      <c r="M109" s="64" t="s">
        <v>1448</v>
      </c>
    </row>
    <row r="110" spans="1:13" ht="15" customHeight="1" x14ac:dyDescent="0.25">
      <c r="A110" s="64" t="s">
        <v>408</v>
      </c>
      <c r="B110" s="125" t="s">
        <v>409</v>
      </c>
      <c r="C110" s="125" t="s">
        <v>410</v>
      </c>
      <c r="D110" s="64" t="s">
        <v>64</v>
      </c>
      <c r="E110" s="76">
        <v>100</v>
      </c>
      <c r="F110" s="64" t="s">
        <v>71</v>
      </c>
      <c r="G110" s="64" t="s">
        <v>84</v>
      </c>
      <c r="H110" s="125" t="s">
        <v>36</v>
      </c>
      <c r="I110" s="64" t="s">
        <v>37</v>
      </c>
      <c r="J110" s="64" t="s">
        <v>38</v>
      </c>
      <c r="K110" s="65">
        <v>42736</v>
      </c>
      <c r="L110" s="65">
        <v>42916</v>
      </c>
      <c r="M110" s="64" t="s">
        <v>1448</v>
      </c>
    </row>
    <row r="111" spans="1:13" ht="15" customHeight="1" x14ac:dyDescent="0.25">
      <c r="A111" s="64" t="s">
        <v>411</v>
      </c>
      <c r="B111" s="125" t="s">
        <v>412</v>
      </c>
      <c r="C111" s="125" t="s">
        <v>410</v>
      </c>
      <c r="D111" s="64" t="s">
        <v>64</v>
      </c>
      <c r="E111" s="76">
        <v>100</v>
      </c>
      <c r="F111" s="64" t="s">
        <v>71</v>
      </c>
      <c r="G111" s="64" t="s">
        <v>84</v>
      </c>
      <c r="H111" s="125" t="s">
        <v>36</v>
      </c>
      <c r="I111" s="64" t="s">
        <v>37</v>
      </c>
      <c r="J111" s="64" t="s">
        <v>38</v>
      </c>
      <c r="K111" s="65">
        <v>42736</v>
      </c>
      <c r="L111" s="65">
        <v>42916</v>
      </c>
      <c r="M111" s="64" t="s">
        <v>1448</v>
      </c>
    </row>
    <row r="112" spans="1:13" ht="15" customHeight="1" x14ac:dyDescent="0.25">
      <c r="A112" s="64" t="s">
        <v>413</v>
      </c>
      <c r="B112" s="125" t="s">
        <v>414</v>
      </c>
      <c r="C112" s="125" t="s">
        <v>415</v>
      </c>
      <c r="D112" s="64" t="s">
        <v>64</v>
      </c>
      <c r="E112" s="76">
        <v>100</v>
      </c>
      <c r="F112" s="64" t="s">
        <v>71</v>
      </c>
      <c r="G112" s="64" t="s">
        <v>84</v>
      </c>
      <c r="H112" s="125" t="s">
        <v>36</v>
      </c>
      <c r="I112" s="64" t="s">
        <v>37</v>
      </c>
      <c r="J112" s="64" t="s">
        <v>38</v>
      </c>
      <c r="K112" s="65">
        <v>42736</v>
      </c>
      <c r="L112" s="65">
        <v>42916</v>
      </c>
      <c r="M112" s="64" t="s">
        <v>1448</v>
      </c>
    </row>
    <row r="113" spans="1:13" ht="15" customHeight="1" x14ac:dyDescent="0.25">
      <c r="A113" s="64" t="s">
        <v>416</v>
      </c>
      <c r="B113" s="125" t="s">
        <v>119</v>
      </c>
      <c r="C113" s="125" t="s">
        <v>417</v>
      </c>
      <c r="D113" s="64" t="s">
        <v>64</v>
      </c>
      <c r="E113" s="76">
        <v>100</v>
      </c>
      <c r="F113" s="64" t="s">
        <v>71</v>
      </c>
      <c r="G113" s="64" t="s">
        <v>84</v>
      </c>
      <c r="H113" s="125" t="s">
        <v>36</v>
      </c>
      <c r="I113" s="64" t="s">
        <v>37</v>
      </c>
      <c r="J113" s="64" t="s">
        <v>38</v>
      </c>
      <c r="K113" s="65">
        <v>42736</v>
      </c>
      <c r="L113" s="65">
        <v>42916</v>
      </c>
      <c r="M113" s="64" t="s">
        <v>1448</v>
      </c>
    </row>
    <row r="114" spans="1:13" ht="15" customHeight="1" x14ac:dyDescent="0.25">
      <c r="A114" s="64" t="s">
        <v>418</v>
      </c>
      <c r="B114" s="125" t="s">
        <v>419</v>
      </c>
      <c r="C114" s="125" t="s">
        <v>420</v>
      </c>
      <c r="D114" s="64" t="s">
        <v>64</v>
      </c>
      <c r="E114" s="76">
        <v>100</v>
      </c>
      <c r="F114" s="64" t="s">
        <v>71</v>
      </c>
      <c r="G114" s="64" t="s">
        <v>84</v>
      </c>
      <c r="H114" s="125" t="s">
        <v>36</v>
      </c>
      <c r="I114" s="64" t="s">
        <v>37</v>
      </c>
      <c r="J114" s="64" t="s">
        <v>38</v>
      </c>
      <c r="K114" s="65">
        <v>42736</v>
      </c>
      <c r="L114" s="65">
        <v>42916</v>
      </c>
      <c r="M114" s="64" t="s">
        <v>1448</v>
      </c>
    </row>
    <row r="115" spans="1:13" ht="15" customHeight="1" x14ac:dyDescent="0.25">
      <c r="A115" s="64" t="s">
        <v>421</v>
      </c>
      <c r="B115" s="125" t="s">
        <v>422</v>
      </c>
      <c r="C115" s="125" t="s">
        <v>423</v>
      </c>
      <c r="D115" s="64" t="s">
        <v>64</v>
      </c>
      <c r="E115" s="76">
        <v>100</v>
      </c>
      <c r="F115" s="64" t="s">
        <v>71</v>
      </c>
      <c r="G115" s="64" t="s">
        <v>84</v>
      </c>
      <c r="H115" s="125" t="s">
        <v>36</v>
      </c>
      <c r="I115" s="64" t="s">
        <v>37</v>
      </c>
      <c r="J115" s="64" t="s">
        <v>38</v>
      </c>
      <c r="K115" s="65">
        <v>42736</v>
      </c>
      <c r="L115" s="65">
        <v>42840</v>
      </c>
      <c r="M115" s="64" t="s">
        <v>1448</v>
      </c>
    </row>
    <row r="116" spans="1:13" ht="15" customHeight="1" x14ac:dyDescent="0.25">
      <c r="A116" s="64" t="s">
        <v>424</v>
      </c>
      <c r="B116" s="125" t="s">
        <v>425</v>
      </c>
      <c r="C116" s="125" t="s">
        <v>426</v>
      </c>
      <c r="D116" s="64" t="s">
        <v>64</v>
      </c>
      <c r="E116" s="76">
        <v>100</v>
      </c>
      <c r="F116" s="64" t="s">
        <v>71</v>
      </c>
      <c r="G116" s="64" t="s">
        <v>84</v>
      </c>
      <c r="H116" s="125" t="s">
        <v>36</v>
      </c>
      <c r="I116" s="64" t="s">
        <v>37</v>
      </c>
      <c r="J116" s="64" t="s">
        <v>38</v>
      </c>
      <c r="K116" s="65">
        <v>42736</v>
      </c>
      <c r="L116" s="65">
        <v>42916</v>
      </c>
      <c r="M116" s="64" t="s">
        <v>1448</v>
      </c>
    </row>
    <row r="117" spans="1:13" ht="15" customHeight="1" x14ac:dyDescent="0.25">
      <c r="A117" s="64" t="s">
        <v>427</v>
      </c>
      <c r="B117" s="125" t="s">
        <v>428</v>
      </c>
      <c r="C117" s="125" t="s">
        <v>429</v>
      </c>
      <c r="D117" s="64" t="s">
        <v>64</v>
      </c>
      <c r="E117" s="76">
        <v>100</v>
      </c>
      <c r="F117" s="64" t="s">
        <v>71</v>
      </c>
      <c r="G117" s="64" t="s">
        <v>84</v>
      </c>
      <c r="H117" s="125" t="s">
        <v>36</v>
      </c>
      <c r="I117" s="64" t="s">
        <v>37</v>
      </c>
      <c r="J117" s="64" t="s">
        <v>38</v>
      </c>
      <c r="K117" s="65">
        <v>42736</v>
      </c>
      <c r="L117" s="65">
        <v>42916</v>
      </c>
      <c r="M117" s="64" t="s">
        <v>1448</v>
      </c>
    </row>
    <row r="118" spans="1:13" ht="15" customHeight="1" x14ac:dyDescent="0.25">
      <c r="A118" s="64" t="s">
        <v>430</v>
      </c>
      <c r="B118" s="125" t="s">
        <v>431</v>
      </c>
      <c r="C118" s="125" t="s">
        <v>432</v>
      </c>
      <c r="D118" s="64" t="s">
        <v>64</v>
      </c>
      <c r="E118" s="76">
        <v>100</v>
      </c>
      <c r="F118" s="64" t="s">
        <v>71</v>
      </c>
      <c r="G118" s="64" t="s">
        <v>84</v>
      </c>
      <c r="H118" s="125" t="s">
        <v>36</v>
      </c>
      <c r="I118" s="64" t="s">
        <v>37</v>
      </c>
      <c r="J118" s="64" t="s">
        <v>38</v>
      </c>
      <c r="K118" s="65">
        <v>42736</v>
      </c>
      <c r="L118" s="65">
        <v>42977</v>
      </c>
      <c r="M118" s="64" t="s">
        <v>1448</v>
      </c>
    </row>
    <row r="119" spans="1:13" ht="15" customHeight="1" x14ac:dyDescent="0.25">
      <c r="A119" s="64" t="s">
        <v>433</v>
      </c>
      <c r="B119" s="125" t="s">
        <v>434</v>
      </c>
      <c r="C119" s="125" t="s">
        <v>435</v>
      </c>
      <c r="D119" s="64" t="s">
        <v>64</v>
      </c>
      <c r="E119" s="76">
        <v>100</v>
      </c>
      <c r="F119" s="64" t="s">
        <v>71</v>
      </c>
      <c r="G119" s="64" t="s">
        <v>84</v>
      </c>
      <c r="H119" s="125" t="s">
        <v>36</v>
      </c>
      <c r="I119" s="64" t="s">
        <v>37</v>
      </c>
      <c r="J119" s="64" t="s">
        <v>38</v>
      </c>
      <c r="K119" s="65">
        <v>42736</v>
      </c>
      <c r="L119" s="65">
        <v>42916</v>
      </c>
      <c r="M119" s="64" t="s">
        <v>1448</v>
      </c>
    </row>
    <row r="120" spans="1:13" ht="15" customHeight="1" x14ac:dyDescent="0.25">
      <c r="A120" s="64" t="s">
        <v>436</v>
      </c>
      <c r="B120" s="125" t="s">
        <v>437</v>
      </c>
      <c r="C120" s="125" t="s">
        <v>438</v>
      </c>
      <c r="D120" s="64" t="s">
        <v>64</v>
      </c>
      <c r="E120" s="76">
        <v>100</v>
      </c>
      <c r="F120" s="64" t="s">
        <v>71</v>
      </c>
      <c r="G120" s="64" t="s">
        <v>84</v>
      </c>
      <c r="H120" s="125" t="s">
        <v>36</v>
      </c>
      <c r="I120" s="64" t="s">
        <v>37</v>
      </c>
      <c r="J120" s="64" t="s">
        <v>38</v>
      </c>
      <c r="K120" s="65">
        <v>42736</v>
      </c>
      <c r="L120" s="65">
        <v>42855</v>
      </c>
      <c r="M120" s="64" t="s">
        <v>1448</v>
      </c>
    </row>
    <row r="121" spans="1:13" ht="15" customHeight="1" x14ac:dyDescent="0.25">
      <c r="A121" s="64" t="s">
        <v>439</v>
      </c>
      <c r="B121" s="125" t="s">
        <v>440</v>
      </c>
      <c r="C121" s="125" t="s">
        <v>441</v>
      </c>
      <c r="D121" s="64" t="s">
        <v>64</v>
      </c>
      <c r="E121" s="76">
        <v>100</v>
      </c>
      <c r="F121" s="64" t="s">
        <v>71</v>
      </c>
      <c r="G121" s="64" t="s">
        <v>84</v>
      </c>
      <c r="H121" s="125" t="s">
        <v>36</v>
      </c>
      <c r="I121" s="64" t="s">
        <v>37</v>
      </c>
      <c r="J121" s="64" t="s">
        <v>38</v>
      </c>
      <c r="K121" s="65">
        <v>42736</v>
      </c>
      <c r="L121" s="65">
        <v>42916</v>
      </c>
      <c r="M121" s="64" t="s">
        <v>1448</v>
      </c>
    </row>
    <row r="122" spans="1:13" ht="15" customHeight="1" x14ac:dyDescent="0.25">
      <c r="A122" s="64" t="s">
        <v>442</v>
      </c>
      <c r="B122" s="125" t="s">
        <v>443</v>
      </c>
      <c r="C122" s="125" t="s">
        <v>444</v>
      </c>
      <c r="D122" s="64" t="s">
        <v>64</v>
      </c>
      <c r="E122" s="76">
        <v>100</v>
      </c>
      <c r="F122" s="64" t="s">
        <v>71</v>
      </c>
      <c r="G122" s="64" t="s">
        <v>84</v>
      </c>
      <c r="H122" s="125" t="s">
        <v>36</v>
      </c>
      <c r="I122" s="64" t="s">
        <v>37</v>
      </c>
      <c r="J122" s="64" t="s">
        <v>38</v>
      </c>
      <c r="K122" s="65">
        <v>42736</v>
      </c>
      <c r="L122" s="65">
        <v>42916</v>
      </c>
      <c r="M122" s="64" t="s">
        <v>1448</v>
      </c>
    </row>
    <row r="123" spans="1:13" ht="15" customHeight="1" x14ac:dyDescent="0.25">
      <c r="A123" s="64" t="s">
        <v>445</v>
      </c>
      <c r="B123" s="125" t="s">
        <v>446</v>
      </c>
      <c r="C123" s="125" t="s">
        <v>447</v>
      </c>
      <c r="D123" s="64" t="s">
        <v>64</v>
      </c>
      <c r="E123" s="76">
        <v>100</v>
      </c>
      <c r="F123" s="64" t="s">
        <v>71</v>
      </c>
      <c r="G123" s="64" t="s">
        <v>84</v>
      </c>
      <c r="H123" s="125" t="s">
        <v>36</v>
      </c>
      <c r="I123" s="64" t="s">
        <v>37</v>
      </c>
      <c r="J123" s="64" t="s">
        <v>38</v>
      </c>
      <c r="K123" s="65">
        <v>42736</v>
      </c>
      <c r="L123" s="65">
        <v>42916</v>
      </c>
      <c r="M123" s="64" t="s">
        <v>1448</v>
      </c>
    </row>
    <row r="124" spans="1:13" ht="15" customHeight="1" x14ac:dyDescent="0.25">
      <c r="A124" s="64" t="s">
        <v>448</v>
      </c>
      <c r="B124" s="125" t="s">
        <v>449</v>
      </c>
      <c r="C124" s="125" t="s">
        <v>450</v>
      </c>
      <c r="D124" s="64" t="s">
        <v>18</v>
      </c>
      <c r="E124" s="76">
        <v>100</v>
      </c>
      <c r="F124" s="64" t="s">
        <v>71</v>
      </c>
      <c r="G124" s="64" t="s">
        <v>84</v>
      </c>
      <c r="H124" s="125" t="s">
        <v>36</v>
      </c>
      <c r="I124" s="64" t="s">
        <v>37</v>
      </c>
      <c r="J124" s="64" t="s">
        <v>38</v>
      </c>
      <c r="K124" s="65">
        <v>42736</v>
      </c>
      <c r="L124" s="65">
        <v>42916</v>
      </c>
      <c r="M124" s="64" t="s">
        <v>1448</v>
      </c>
    </row>
    <row r="125" spans="1:13" ht="15" customHeight="1" x14ac:dyDescent="0.25">
      <c r="A125" s="64" t="s">
        <v>451</v>
      </c>
      <c r="B125" s="125" t="s">
        <v>452</v>
      </c>
      <c r="C125" s="125" t="s">
        <v>453</v>
      </c>
      <c r="D125" s="64" t="s">
        <v>64</v>
      </c>
      <c r="E125" s="76">
        <v>100</v>
      </c>
      <c r="F125" s="64" t="s">
        <v>71</v>
      </c>
      <c r="G125" s="64" t="s">
        <v>84</v>
      </c>
      <c r="H125" s="125" t="s">
        <v>36</v>
      </c>
      <c r="I125" s="64" t="s">
        <v>37</v>
      </c>
      <c r="J125" s="64" t="s">
        <v>38</v>
      </c>
      <c r="K125" s="65">
        <v>42736</v>
      </c>
      <c r="L125" s="65">
        <v>42916</v>
      </c>
      <c r="M125" s="64" t="s">
        <v>1448</v>
      </c>
    </row>
    <row r="126" spans="1:13" ht="15" customHeight="1" x14ac:dyDescent="0.25">
      <c r="A126" s="64" t="s">
        <v>454</v>
      </c>
      <c r="B126" s="125" t="s">
        <v>455</v>
      </c>
      <c r="C126" s="125" t="s">
        <v>456</v>
      </c>
      <c r="D126" s="64" t="s">
        <v>18</v>
      </c>
      <c r="E126" s="76">
        <v>100</v>
      </c>
      <c r="F126" s="64" t="s">
        <v>71</v>
      </c>
      <c r="G126" s="64" t="s">
        <v>84</v>
      </c>
      <c r="H126" s="125" t="s">
        <v>36</v>
      </c>
      <c r="I126" s="64" t="s">
        <v>37</v>
      </c>
      <c r="J126" s="64" t="s">
        <v>38</v>
      </c>
      <c r="K126" s="65">
        <v>42736</v>
      </c>
      <c r="L126" s="65">
        <v>42916</v>
      </c>
      <c r="M126" s="64" t="s">
        <v>1448</v>
      </c>
    </row>
    <row r="127" spans="1:13" ht="15" customHeight="1" x14ac:dyDescent="0.25">
      <c r="A127" s="64" t="s">
        <v>457</v>
      </c>
      <c r="B127" s="125" t="s">
        <v>455</v>
      </c>
      <c r="C127" s="125" t="s">
        <v>458</v>
      </c>
      <c r="D127" s="64" t="s">
        <v>18</v>
      </c>
      <c r="E127" s="76">
        <v>100</v>
      </c>
      <c r="F127" s="64" t="s">
        <v>71</v>
      </c>
      <c r="G127" s="64" t="s">
        <v>84</v>
      </c>
      <c r="H127" s="125" t="s">
        <v>36</v>
      </c>
      <c r="I127" s="64" t="s">
        <v>37</v>
      </c>
      <c r="J127" s="64" t="s">
        <v>38</v>
      </c>
      <c r="K127" s="65">
        <v>42736</v>
      </c>
      <c r="L127" s="65">
        <v>42916</v>
      </c>
      <c r="M127" s="64" t="s">
        <v>1448</v>
      </c>
    </row>
    <row r="128" spans="1:13" ht="15" customHeight="1" x14ac:dyDescent="0.25">
      <c r="A128" s="64" t="s">
        <v>459</v>
      </c>
      <c r="B128" s="125" t="s">
        <v>460</v>
      </c>
      <c r="C128" s="125" t="s">
        <v>461</v>
      </c>
      <c r="D128" s="64" t="s">
        <v>18</v>
      </c>
      <c r="E128" s="76">
        <v>100</v>
      </c>
      <c r="F128" s="64" t="s">
        <v>71</v>
      </c>
      <c r="G128" s="64" t="s">
        <v>84</v>
      </c>
      <c r="H128" s="125" t="s">
        <v>19</v>
      </c>
      <c r="I128" s="64" t="s">
        <v>1471</v>
      </c>
      <c r="J128" s="64" t="s">
        <v>20</v>
      </c>
      <c r="K128" s="65">
        <v>42727</v>
      </c>
      <c r="L128" s="65">
        <v>43069</v>
      </c>
      <c r="M128" s="64" t="s">
        <v>1448</v>
      </c>
    </row>
    <row r="129" spans="1:13" ht="15" customHeight="1" x14ac:dyDescent="0.25">
      <c r="A129" s="64" t="s">
        <v>462</v>
      </c>
      <c r="B129" s="125" t="s">
        <v>463</v>
      </c>
      <c r="C129" s="125" t="s">
        <v>461</v>
      </c>
      <c r="D129" s="64" t="s">
        <v>64</v>
      </c>
      <c r="E129" s="76">
        <v>100</v>
      </c>
      <c r="F129" s="64" t="s">
        <v>71</v>
      </c>
      <c r="G129" s="64" t="s">
        <v>84</v>
      </c>
      <c r="H129" s="125" t="s">
        <v>19</v>
      </c>
      <c r="I129" s="64" t="s">
        <v>1471</v>
      </c>
      <c r="J129" s="64" t="s">
        <v>20</v>
      </c>
      <c r="K129" s="65">
        <v>42727</v>
      </c>
      <c r="L129" s="65">
        <v>42794</v>
      </c>
      <c r="M129" s="64" t="s">
        <v>1448</v>
      </c>
    </row>
    <row r="130" spans="1:13" ht="15" customHeight="1" x14ac:dyDescent="0.25">
      <c r="A130" s="64" t="s">
        <v>464</v>
      </c>
      <c r="B130" s="125" t="s">
        <v>465</v>
      </c>
      <c r="C130" s="125" t="s">
        <v>461</v>
      </c>
      <c r="D130" s="64" t="s">
        <v>64</v>
      </c>
      <c r="E130" s="76">
        <v>100</v>
      </c>
      <c r="F130" s="64" t="s">
        <v>71</v>
      </c>
      <c r="G130" s="64" t="s">
        <v>84</v>
      </c>
      <c r="H130" s="125" t="s">
        <v>19</v>
      </c>
      <c r="I130" s="64" t="s">
        <v>1471</v>
      </c>
      <c r="J130" s="64" t="s">
        <v>20</v>
      </c>
      <c r="K130" s="65">
        <v>42727</v>
      </c>
      <c r="L130" s="65">
        <v>42825</v>
      </c>
      <c r="M130" s="64" t="s">
        <v>1448</v>
      </c>
    </row>
    <row r="131" spans="1:13" ht="15" customHeight="1" x14ac:dyDescent="0.25">
      <c r="A131" s="64" t="s">
        <v>466</v>
      </c>
      <c r="B131" s="125" t="s">
        <v>467</v>
      </c>
      <c r="C131" s="125" t="s">
        <v>461</v>
      </c>
      <c r="D131" s="64" t="s">
        <v>64</v>
      </c>
      <c r="E131" s="76">
        <v>100</v>
      </c>
      <c r="F131" s="64" t="s">
        <v>71</v>
      </c>
      <c r="G131" s="64" t="s">
        <v>84</v>
      </c>
      <c r="H131" s="125" t="s">
        <v>19</v>
      </c>
      <c r="I131" s="64" t="s">
        <v>1471</v>
      </c>
      <c r="J131" s="64" t="s">
        <v>20</v>
      </c>
      <c r="K131" s="65">
        <v>42727</v>
      </c>
      <c r="L131" s="65">
        <v>42825</v>
      </c>
      <c r="M131" s="64" t="s">
        <v>1448</v>
      </c>
    </row>
    <row r="132" spans="1:13" ht="15" customHeight="1" x14ac:dyDescent="0.25">
      <c r="A132" s="64" t="s">
        <v>468</v>
      </c>
      <c r="B132" s="125" t="s">
        <v>469</v>
      </c>
      <c r="C132" s="125" t="s">
        <v>461</v>
      </c>
      <c r="D132" s="64" t="s">
        <v>18</v>
      </c>
      <c r="E132" s="76">
        <v>100</v>
      </c>
      <c r="F132" s="64" t="s">
        <v>71</v>
      </c>
      <c r="G132" s="64" t="s">
        <v>84</v>
      </c>
      <c r="H132" s="125" t="s">
        <v>19</v>
      </c>
      <c r="I132" s="64" t="s">
        <v>1471</v>
      </c>
      <c r="J132" s="64" t="s">
        <v>20</v>
      </c>
      <c r="K132" s="65">
        <v>42727</v>
      </c>
      <c r="L132" s="65">
        <v>42916</v>
      </c>
      <c r="M132" s="64" t="s">
        <v>1448</v>
      </c>
    </row>
    <row r="133" spans="1:13" ht="15" customHeight="1" x14ac:dyDescent="0.25">
      <c r="A133" s="64" t="s">
        <v>470</v>
      </c>
      <c r="B133" s="125" t="s">
        <v>471</v>
      </c>
      <c r="C133" s="125" t="s">
        <v>472</v>
      </c>
      <c r="D133" s="64" t="s">
        <v>64</v>
      </c>
      <c r="E133" s="76">
        <v>100</v>
      </c>
      <c r="F133" s="64" t="s">
        <v>71</v>
      </c>
      <c r="G133" s="64" t="s">
        <v>84</v>
      </c>
      <c r="H133" s="125" t="s">
        <v>14</v>
      </c>
      <c r="I133" s="64" t="s">
        <v>15</v>
      </c>
      <c r="J133" s="64" t="s">
        <v>59</v>
      </c>
      <c r="K133" s="65">
        <v>42727</v>
      </c>
      <c r="L133" s="65">
        <v>43091</v>
      </c>
      <c r="M133" s="64" t="s">
        <v>1448</v>
      </c>
    </row>
    <row r="134" spans="1:13" ht="15" customHeight="1" x14ac:dyDescent="0.25">
      <c r="A134" s="64" t="s">
        <v>473</v>
      </c>
      <c r="B134" s="125" t="s">
        <v>474</v>
      </c>
      <c r="C134" s="125" t="s">
        <v>472</v>
      </c>
      <c r="D134" s="64" t="s">
        <v>64</v>
      </c>
      <c r="E134" s="76">
        <v>100</v>
      </c>
      <c r="F134" s="64" t="s">
        <v>71</v>
      </c>
      <c r="G134" s="64" t="s">
        <v>84</v>
      </c>
      <c r="H134" s="125" t="s">
        <v>14</v>
      </c>
      <c r="I134" s="64" t="s">
        <v>15</v>
      </c>
      <c r="J134" s="64" t="s">
        <v>59</v>
      </c>
      <c r="K134" s="65">
        <v>42727</v>
      </c>
      <c r="L134" s="65">
        <v>43091</v>
      </c>
      <c r="M134" s="64" t="s">
        <v>1448</v>
      </c>
    </row>
    <row r="135" spans="1:13" ht="15" customHeight="1" x14ac:dyDescent="0.25">
      <c r="A135" s="64" t="s">
        <v>475</v>
      </c>
      <c r="B135" s="125" t="s">
        <v>476</v>
      </c>
      <c r="C135" s="125" t="s">
        <v>472</v>
      </c>
      <c r="D135" s="64" t="s">
        <v>64</v>
      </c>
      <c r="E135" s="76">
        <v>100</v>
      </c>
      <c r="F135" s="64" t="s">
        <v>71</v>
      </c>
      <c r="G135" s="64" t="s">
        <v>84</v>
      </c>
      <c r="H135" s="125" t="s">
        <v>14</v>
      </c>
      <c r="I135" s="64" t="s">
        <v>15</v>
      </c>
      <c r="J135" s="64" t="s">
        <v>59</v>
      </c>
      <c r="K135" s="65">
        <v>42855</v>
      </c>
      <c r="L135" s="65">
        <v>43131</v>
      </c>
      <c r="M135" s="64" t="s">
        <v>1448</v>
      </c>
    </row>
    <row r="136" spans="1:13" ht="15" customHeight="1" x14ac:dyDescent="0.25">
      <c r="A136" s="64" t="s">
        <v>477</v>
      </c>
      <c r="B136" s="125" t="s">
        <v>478</v>
      </c>
      <c r="C136" s="125" t="s">
        <v>472</v>
      </c>
      <c r="D136" s="64" t="s">
        <v>64</v>
      </c>
      <c r="E136" s="76">
        <v>100</v>
      </c>
      <c r="F136" s="64" t="s">
        <v>71</v>
      </c>
      <c r="G136" s="64" t="s">
        <v>84</v>
      </c>
      <c r="H136" s="125" t="s">
        <v>14</v>
      </c>
      <c r="I136" s="64" t="s">
        <v>15</v>
      </c>
      <c r="J136" s="64" t="s">
        <v>59</v>
      </c>
      <c r="K136" s="65">
        <v>42855</v>
      </c>
      <c r="L136" s="65">
        <v>43131</v>
      </c>
      <c r="M136" s="64" t="s">
        <v>1448</v>
      </c>
    </row>
    <row r="137" spans="1:13" ht="15" customHeight="1" x14ac:dyDescent="0.25">
      <c r="A137" s="64" t="s">
        <v>479</v>
      </c>
      <c r="B137" s="125" t="s">
        <v>480</v>
      </c>
      <c r="C137" s="125" t="s">
        <v>472</v>
      </c>
      <c r="D137" s="64" t="s">
        <v>64</v>
      </c>
      <c r="E137" s="76">
        <v>100</v>
      </c>
      <c r="F137" s="64" t="s">
        <v>71</v>
      </c>
      <c r="G137" s="64" t="s">
        <v>84</v>
      </c>
      <c r="H137" s="125" t="s">
        <v>14</v>
      </c>
      <c r="I137" s="64" t="s">
        <v>15</v>
      </c>
      <c r="J137" s="64" t="s">
        <v>59</v>
      </c>
      <c r="K137" s="65">
        <v>42727</v>
      </c>
      <c r="L137" s="65">
        <v>42794</v>
      </c>
      <c r="M137" s="64" t="s">
        <v>1448</v>
      </c>
    </row>
    <row r="138" spans="1:13" ht="15" customHeight="1" x14ac:dyDescent="0.25">
      <c r="A138" s="64" t="s">
        <v>481</v>
      </c>
      <c r="B138" s="125" t="s">
        <v>482</v>
      </c>
      <c r="C138" s="125" t="s">
        <v>483</v>
      </c>
      <c r="D138" s="64" t="s">
        <v>64</v>
      </c>
      <c r="E138" s="76">
        <v>100</v>
      </c>
      <c r="F138" s="64" t="s">
        <v>71</v>
      </c>
      <c r="G138" s="64" t="s">
        <v>84</v>
      </c>
      <c r="H138" s="125" t="s">
        <v>19</v>
      </c>
      <c r="I138" s="64" t="s">
        <v>1471</v>
      </c>
      <c r="J138" s="64" t="s">
        <v>20</v>
      </c>
      <c r="K138" s="65">
        <v>42727</v>
      </c>
      <c r="L138" s="65">
        <v>42794</v>
      </c>
      <c r="M138" s="64" t="s">
        <v>1448</v>
      </c>
    </row>
    <row r="139" spans="1:13" ht="15" customHeight="1" x14ac:dyDescent="0.25">
      <c r="A139" s="64" t="s">
        <v>484</v>
      </c>
      <c r="B139" s="125" t="s">
        <v>485</v>
      </c>
      <c r="C139" s="125" t="s">
        <v>483</v>
      </c>
      <c r="D139" s="64" t="s">
        <v>64</v>
      </c>
      <c r="E139" s="76">
        <v>100</v>
      </c>
      <c r="F139" s="64" t="s">
        <v>71</v>
      </c>
      <c r="G139" s="64" t="s">
        <v>84</v>
      </c>
      <c r="H139" s="125" t="s">
        <v>19</v>
      </c>
      <c r="I139" s="64" t="s">
        <v>1471</v>
      </c>
      <c r="J139" s="64" t="s">
        <v>20</v>
      </c>
      <c r="K139" s="65">
        <v>42727</v>
      </c>
      <c r="L139" s="65">
        <v>42794</v>
      </c>
      <c r="M139" s="64" t="s">
        <v>1448</v>
      </c>
    </row>
    <row r="140" spans="1:13" ht="15" customHeight="1" x14ac:dyDescent="0.25">
      <c r="A140" s="64" t="s">
        <v>486</v>
      </c>
      <c r="B140" s="125" t="s">
        <v>487</v>
      </c>
      <c r="C140" s="125" t="s">
        <v>488</v>
      </c>
      <c r="D140" s="64" t="s">
        <v>18</v>
      </c>
      <c r="E140" s="76">
        <v>100</v>
      </c>
      <c r="F140" s="64" t="s">
        <v>71</v>
      </c>
      <c r="G140" s="64" t="s">
        <v>84</v>
      </c>
      <c r="H140" s="125" t="s">
        <v>14</v>
      </c>
      <c r="I140" s="64" t="s">
        <v>15</v>
      </c>
      <c r="J140" s="64" t="s">
        <v>59</v>
      </c>
      <c r="K140" s="65">
        <v>42745</v>
      </c>
      <c r="L140" s="65">
        <v>42826</v>
      </c>
      <c r="M140" s="64" t="s">
        <v>1448</v>
      </c>
    </row>
    <row r="141" spans="1:13" ht="15" customHeight="1" x14ac:dyDescent="0.25">
      <c r="A141" s="64" t="s">
        <v>489</v>
      </c>
      <c r="B141" s="125" t="s">
        <v>490</v>
      </c>
      <c r="C141" s="125" t="s">
        <v>488</v>
      </c>
      <c r="D141" s="64" t="s">
        <v>18</v>
      </c>
      <c r="E141" s="76">
        <v>100</v>
      </c>
      <c r="F141" s="64" t="s">
        <v>71</v>
      </c>
      <c r="G141" s="64" t="s">
        <v>84</v>
      </c>
      <c r="H141" s="125" t="s">
        <v>14</v>
      </c>
      <c r="I141" s="64" t="s">
        <v>15</v>
      </c>
      <c r="J141" s="64" t="s">
        <v>59</v>
      </c>
      <c r="K141" s="65">
        <v>42736</v>
      </c>
      <c r="L141" s="65">
        <v>42794</v>
      </c>
      <c r="M141" s="64" t="s">
        <v>1448</v>
      </c>
    </row>
    <row r="142" spans="1:13" ht="15" customHeight="1" x14ac:dyDescent="0.25">
      <c r="A142" s="64" t="s">
        <v>491</v>
      </c>
      <c r="B142" s="125" t="s">
        <v>492</v>
      </c>
      <c r="C142" s="125" t="s">
        <v>488</v>
      </c>
      <c r="D142" s="64" t="s">
        <v>18</v>
      </c>
      <c r="E142" s="76">
        <v>100</v>
      </c>
      <c r="F142" s="64" t="s">
        <v>71</v>
      </c>
      <c r="G142" s="64" t="s">
        <v>84</v>
      </c>
      <c r="H142" s="125" t="s">
        <v>14</v>
      </c>
      <c r="I142" s="64" t="s">
        <v>15</v>
      </c>
      <c r="J142" s="64" t="s">
        <v>59</v>
      </c>
      <c r="K142" s="65">
        <v>42726</v>
      </c>
      <c r="L142" s="65">
        <v>42828</v>
      </c>
      <c r="M142" s="64" t="s">
        <v>1448</v>
      </c>
    </row>
    <row r="143" spans="1:13" ht="15" customHeight="1" x14ac:dyDescent="0.25">
      <c r="A143" s="64" t="s">
        <v>493</v>
      </c>
      <c r="B143" s="125" t="s">
        <v>494</v>
      </c>
      <c r="C143" s="125" t="s">
        <v>488</v>
      </c>
      <c r="D143" s="64" t="s">
        <v>18</v>
      </c>
      <c r="E143" s="76">
        <v>100</v>
      </c>
      <c r="F143" s="64" t="s">
        <v>71</v>
      </c>
      <c r="G143" s="64" t="s">
        <v>84</v>
      </c>
      <c r="H143" s="125" t="s">
        <v>14</v>
      </c>
      <c r="I143" s="64" t="s">
        <v>15</v>
      </c>
      <c r="J143" s="64" t="s">
        <v>59</v>
      </c>
      <c r="K143" s="65">
        <v>42726</v>
      </c>
      <c r="L143" s="65">
        <v>42828</v>
      </c>
      <c r="M143" s="64" t="s">
        <v>1448</v>
      </c>
    </row>
    <row r="144" spans="1:13" ht="15" customHeight="1" x14ac:dyDescent="0.25">
      <c r="A144" s="64" t="s">
        <v>495</v>
      </c>
      <c r="B144" s="125" t="s">
        <v>496</v>
      </c>
      <c r="C144" s="125" t="s">
        <v>497</v>
      </c>
      <c r="D144" s="64" t="s">
        <v>64</v>
      </c>
      <c r="E144" s="76">
        <v>100</v>
      </c>
      <c r="F144" s="64" t="s">
        <v>71</v>
      </c>
      <c r="G144" s="64" t="s">
        <v>118</v>
      </c>
      <c r="H144" s="125" t="s">
        <v>62</v>
      </c>
      <c r="I144" s="64" t="s">
        <v>1466</v>
      </c>
      <c r="J144" s="64" t="s">
        <v>73</v>
      </c>
      <c r="K144" s="65">
        <v>42746</v>
      </c>
      <c r="L144" s="65">
        <v>42927</v>
      </c>
      <c r="M144" s="64" t="s">
        <v>1448</v>
      </c>
    </row>
    <row r="145" spans="1:13" ht="15" customHeight="1" x14ac:dyDescent="0.25">
      <c r="A145" s="64" t="s">
        <v>498</v>
      </c>
      <c r="B145" s="125" t="s">
        <v>499</v>
      </c>
      <c r="C145" s="125" t="s">
        <v>497</v>
      </c>
      <c r="D145" s="64" t="s">
        <v>64</v>
      </c>
      <c r="E145" s="76">
        <v>100</v>
      </c>
      <c r="F145" s="64" t="s">
        <v>71</v>
      </c>
      <c r="G145" s="64" t="s">
        <v>118</v>
      </c>
      <c r="H145" s="125" t="s">
        <v>62</v>
      </c>
      <c r="I145" s="64" t="s">
        <v>1466</v>
      </c>
      <c r="J145" s="64" t="s">
        <v>73</v>
      </c>
      <c r="K145" s="65">
        <v>42746</v>
      </c>
      <c r="L145" s="65">
        <v>42927</v>
      </c>
      <c r="M145" s="64" t="s">
        <v>1448</v>
      </c>
    </row>
    <row r="146" spans="1:13" ht="15" customHeight="1" x14ac:dyDescent="0.25">
      <c r="A146" s="64" t="s">
        <v>500</v>
      </c>
      <c r="B146" s="125" t="s">
        <v>501</v>
      </c>
      <c r="C146" s="125" t="s">
        <v>497</v>
      </c>
      <c r="D146" s="64" t="s">
        <v>64</v>
      </c>
      <c r="E146" s="76">
        <v>100</v>
      </c>
      <c r="F146" s="64" t="s">
        <v>71</v>
      </c>
      <c r="G146" s="64" t="s">
        <v>118</v>
      </c>
      <c r="H146" s="125" t="s">
        <v>62</v>
      </c>
      <c r="I146" s="64" t="s">
        <v>1466</v>
      </c>
      <c r="J146" s="64" t="s">
        <v>73</v>
      </c>
      <c r="K146" s="65">
        <v>42746</v>
      </c>
      <c r="L146" s="65">
        <v>42927</v>
      </c>
      <c r="M146" s="64" t="s">
        <v>1448</v>
      </c>
    </row>
    <row r="147" spans="1:13" ht="15" customHeight="1" x14ac:dyDescent="0.25">
      <c r="A147" s="64" t="s">
        <v>502</v>
      </c>
      <c r="B147" s="125" t="s">
        <v>503</v>
      </c>
      <c r="C147" s="125" t="s">
        <v>504</v>
      </c>
      <c r="D147" s="64" t="s">
        <v>64</v>
      </c>
      <c r="E147" s="76">
        <v>100</v>
      </c>
      <c r="F147" s="64" t="s">
        <v>71</v>
      </c>
      <c r="G147" s="64" t="s">
        <v>118</v>
      </c>
      <c r="H147" s="125" t="s">
        <v>62</v>
      </c>
      <c r="I147" s="64" t="s">
        <v>1466</v>
      </c>
      <c r="J147" s="64" t="s">
        <v>73</v>
      </c>
      <c r="K147" s="65">
        <v>42746</v>
      </c>
      <c r="L147" s="65">
        <v>42927</v>
      </c>
      <c r="M147" s="64" t="s">
        <v>1448</v>
      </c>
    </row>
    <row r="148" spans="1:13" ht="15" customHeight="1" x14ac:dyDescent="0.25">
      <c r="A148" s="64" t="s">
        <v>505</v>
      </c>
      <c r="B148" s="125" t="s">
        <v>506</v>
      </c>
      <c r="C148" s="125" t="s">
        <v>504</v>
      </c>
      <c r="D148" s="64" t="s">
        <v>64</v>
      </c>
      <c r="E148" s="76">
        <v>100</v>
      </c>
      <c r="F148" s="64" t="s">
        <v>71</v>
      </c>
      <c r="G148" s="64" t="s">
        <v>118</v>
      </c>
      <c r="H148" s="125" t="s">
        <v>62</v>
      </c>
      <c r="I148" s="64" t="s">
        <v>1466</v>
      </c>
      <c r="J148" s="64" t="s">
        <v>73</v>
      </c>
      <c r="K148" s="65">
        <v>42746</v>
      </c>
      <c r="L148" s="65">
        <v>42927</v>
      </c>
      <c r="M148" s="64" t="s">
        <v>1448</v>
      </c>
    </row>
    <row r="149" spans="1:13" ht="15" customHeight="1" x14ac:dyDescent="0.25">
      <c r="A149" s="64" t="s">
        <v>507</v>
      </c>
      <c r="B149" s="125" t="s">
        <v>508</v>
      </c>
      <c r="C149" s="125" t="s">
        <v>509</v>
      </c>
      <c r="D149" s="64" t="s">
        <v>18</v>
      </c>
      <c r="E149" s="76">
        <v>100</v>
      </c>
      <c r="F149" s="64" t="s">
        <v>71</v>
      </c>
      <c r="G149" s="64" t="s">
        <v>85</v>
      </c>
      <c r="H149" s="125" t="s">
        <v>141</v>
      </c>
      <c r="I149" s="64" t="s">
        <v>142</v>
      </c>
      <c r="J149" s="64" t="s">
        <v>144</v>
      </c>
      <c r="K149" s="65">
        <v>42736</v>
      </c>
      <c r="L149" s="65">
        <v>42817</v>
      </c>
      <c r="M149" s="64" t="s">
        <v>1448</v>
      </c>
    </row>
    <row r="150" spans="1:13" ht="15" customHeight="1" x14ac:dyDescent="0.25">
      <c r="A150" s="64" t="s">
        <v>510</v>
      </c>
      <c r="B150" s="125" t="s">
        <v>511</v>
      </c>
      <c r="C150" s="125" t="s">
        <v>512</v>
      </c>
      <c r="D150" s="64" t="s">
        <v>18</v>
      </c>
      <c r="E150" s="76">
        <v>100</v>
      </c>
      <c r="F150" s="64" t="s">
        <v>71</v>
      </c>
      <c r="G150" s="64" t="s">
        <v>86</v>
      </c>
      <c r="H150" s="125" t="s">
        <v>26</v>
      </c>
      <c r="I150" s="64" t="s">
        <v>27</v>
      </c>
      <c r="J150" s="64" t="s">
        <v>28</v>
      </c>
      <c r="K150" s="65">
        <v>42725</v>
      </c>
      <c r="L150" s="65">
        <v>42825</v>
      </c>
      <c r="M150" s="64" t="s">
        <v>1448</v>
      </c>
    </row>
    <row r="151" spans="1:13" ht="15" customHeight="1" x14ac:dyDescent="0.25">
      <c r="A151" s="64" t="s">
        <v>513</v>
      </c>
      <c r="B151" s="125" t="s">
        <v>514</v>
      </c>
      <c r="C151" s="125" t="s">
        <v>515</v>
      </c>
      <c r="D151" s="64" t="s">
        <v>64</v>
      </c>
      <c r="E151" s="76">
        <v>100</v>
      </c>
      <c r="F151" s="64" t="s">
        <v>71</v>
      </c>
      <c r="G151" s="64" t="s">
        <v>118</v>
      </c>
      <c r="H151" s="125" t="s">
        <v>26</v>
      </c>
      <c r="I151" s="64" t="s">
        <v>27</v>
      </c>
      <c r="J151" s="64" t="s">
        <v>28</v>
      </c>
      <c r="K151" s="65">
        <v>42725</v>
      </c>
      <c r="L151" s="65">
        <v>42916</v>
      </c>
      <c r="M151" s="64" t="s">
        <v>1448</v>
      </c>
    </row>
    <row r="152" spans="1:13" ht="15" customHeight="1" x14ac:dyDescent="0.25">
      <c r="A152" s="64" t="s">
        <v>516</v>
      </c>
      <c r="B152" s="125" t="s">
        <v>517</v>
      </c>
      <c r="C152" s="125" t="s">
        <v>518</v>
      </c>
      <c r="D152" s="64" t="s">
        <v>64</v>
      </c>
      <c r="E152" s="76">
        <v>100</v>
      </c>
      <c r="F152" s="64" t="s">
        <v>71</v>
      </c>
      <c r="G152" s="64" t="s">
        <v>118</v>
      </c>
      <c r="H152" s="125" t="s">
        <v>46</v>
      </c>
      <c r="I152" s="64" t="s">
        <v>1467</v>
      </c>
      <c r="J152" s="64" t="s">
        <v>47</v>
      </c>
      <c r="K152" s="65">
        <v>42748</v>
      </c>
      <c r="L152" s="65">
        <v>43100</v>
      </c>
      <c r="M152" s="64" t="s">
        <v>1448</v>
      </c>
    </row>
    <row r="153" spans="1:13" ht="15" customHeight="1" x14ac:dyDescent="0.25">
      <c r="A153" s="64" t="s">
        <v>519</v>
      </c>
      <c r="B153" s="125" t="s">
        <v>520</v>
      </c>
      <c r="C153" s="125" t="s">
        <v>518</v>
      </c>
      <c r="D153" s="64" t="s">
        <v>64</v>
      </c>
      <c r="E153" s="76">
        <v>100</v>
      </c>
      <c r="F153" s="64" t="s">
        <v>71</v>
      </c>
      <c r="G153" s="64" t="s">
        <v>118</v>
      </c>
      <c r="H153" s="125" t="s">
        <v>46</v>
      </c>
      <c r="I153" s="64" t="s">
        <v>1467</v>
      </c>
      <c r="J153" s="64" t="s">
        <v>47</v>
      </c>
      <c r="K153" s="65">
        <v>42795</v>
      </c>
      <c r="L153" s="65">
        <v>43100</v>
      </c>
      <c r="M153" s="64" t="s">
        <v>1448</v>
      </c>
    </row>
    <row r="154" spans="1:13" ht="15" customHeight="1" x14ac:dyDescent="0.25">
      <c r="A154" s="64" t="s">
        <v>521</v>
      </c>
      <c r="B154" s="125" t="s">
        <v>522</v>
      </c>
      <c r="C154" s="125" t="s">
        <v>518</v>
      </c>
      <c r="D154" s="64" t="s">
        <v>64</v>
      </c>
      <c r="E154" s="76">
        <v>100</v>
      </c>
      <c r="F154" s="64" t="s">
        <v>71</v>
      </c>
      <c r="G154" s="64" t="s">
        <v>118</v>
      </c>
      <c r="H154" s="125" t="s">
        <v>46</v>
      </c>
      <c r="I154" s="64" t="s">
        <v>1467</v>
      </c>
      <c r="J154" s="64" t="s">
        <v>47</v>
      </c>
      <c r="K154" s="65">
        <v>42748</v>
      </c>
      <c r="L154" s="65">
        <v>43100</v>
      </c>
      <c r="M154" s="64" t="s">
        <v>1448</v>
      </c>
    </row>
    <row r="155" spans="1:13" ht="15" customHeight="1" x14ac:dyDescent="0.25">
      <c r="A155" s="64" t="s">
        <v>523</v>
      </c>
      <c r="B155" s="125" t="s">
        <v>524</v>
      </c>
      <c r="C155" s="125" t="s">
        <v>525</v>
      </c>
      <c r="D155" s="64" t="s">
        <v>64</v>
      </c>
      <c r="E155" s="76">
        <v>100</v>
      </c>
      <c r="F155" s="64" t="s">
        <v>71</v>
      </c>
      <c r="G155" s="64" t="s">
        <v>118</v>
      </c>
      <c r="H155" s="125" t="s">
        <v>46</v>
      </c>
      <c r="I155" s="64" t="s">
        <v>1467</v>
      </c>
      <c r="J155" s="64" t="s">
        <v>47</v>
      </c>
      <c r="K155" s="65">
        <v>42855</v>
      </c>
      <c r="L155" s="65">
        <v>42947</v>
      </c>
      <c r="M155" s="64" t="s">
        <v>1448</v>
      </c>
    </row>
    <row r="156" spans="1:13" ht="15" customHeight="1" x14ac:dyDescent="0.25">
      <c r="A156" s="64" t="s">
        <v>526</v>
      </c>
      <c r="B156" s="125" t="s">
        <v>520</v>
      </c>
      <c r="C156" s="125" t="s">
        <v>525</v>
      </c>
      <c r="D156" s="64" t="s">
        <v>64</v>
      </c>
      <c r="E156" s="76">
        <v>100</v>
      </c>
      <c r="F156" s="64" t="s">
        <v>71</v>
      </c>
      <c r="G156" s="64" t="s">
        <v>118</v>
      </c>
      <c r="H156" s="125" t="s">
        <v>46</v>
      </c>
      <c r="I156" s="64" t="s">
        <v>1467</v>
      </c>
      <c r="J156" s="64" t="s">
        <v>47</v>
      </c>
      <c r="K156" s="65">
        <v>42795</v>
      </c>
      <c r="L156" s="65">
        <v>43100</v>
      </c>
      <c r="M156" s="64" t="s">
        <v>1448</v>
      </c>
    </row>
    <row r="157" spans="1:13" ht="15" customHeight="1" x14ac:dyDescent="0.25">
      <c r="A157" s="64" t="s">
        <v>527</v>
      </c>
      <c r="B157" s="125" t="s">
        <v>528</v>
      </c>
      <c r="C157" s="125" t="s">
        <v>529</v>
      </c>
      <c r="D157" s="64" t="s">
        <v>64</v>
      </c>
      <c r="E157" s="76">
        <v>100</v>
      </c>
      <c r="F157" s="64" t="s">
        <v>71</v>
      </c>
      <c r="G157" s="64" t="s">
        <v>118</v>
      </c>
      <c r="H157" s="125" t="s">
        <v>46</v>
      </c>
      <c r="I157" s="64" t="s">
        <v>1467</v>
      </c>
      <c r="J157" s="64" t="s">
        <v>47</v>
      </c>
      <c r="K157" s="65">
        <v>42917</v>
      </c>
      <c r="L157" s="65">
        <v>43100</v>
      </c>
      <c r="M157" s="64" t="s">
        <v>1448</v>
      </c>
    </row>
    <row r="158" spans="1:13" ht="15" customHeight="1" x14ac:dyDescent="0.25">
      <c r="A158" s="64" t="s">
        <v>530</v>
      </c>
      <c r="B158" s="125" t="s">
        <v>517</v>
      </c>
      <c r="C158" s="125" t="s">
        <v>529</v>
      </c>
      <c r="D158" s="64" t="s">
        <v>64</v>
      </c>
      <c r="E158" s="76">
        <v>100</v>
      </c>
      <c r="F158" s="64" t="s">
        <v>71</v>
      </c>
      <c r="G158" s="64" t="s">
        <v>118</v>
      </c>
      <c r="H158" s="125" t="s">
        <v>46</v>
      </c>
      <c r="I158" s="64" t="s">
        <v>1467</v>
      </c>
      <c r="J158" s="64" t="s">
        <v>47</v>
      </c>
      <c r="K158" s="65">
        <v>42795</v>
      </c>
      <c r="L158" s="65">
        <v>43100</v>
      </c>
      <c r="M158" s="64" t="s">
        <v>1448</v>
      </c>
    </row>
    <row r="159" spans="1:13" ht="15" customHeight="1" x14ac:dyDescent="0.25">
      <c r="A159" s="64" t="s">
        <v>531</v>
      </c>
      <c r="B159" s="125" t="s">
        <v>532</v>
      </c>
      <c r="C159" s="125" t="s">
        <v>533</v>
      </c>
      <c r="D159" s="64" t="s">
        <v>64</v>
      </c>
      <c r="E159" s="76">
        <v>100</v>
      </c>
      <c r="F159" s="64" t="s">
        <v>71</v>
      </c>
      <c r="G159" s="64" t="s">
        <v>118</v>
      </c>
      <c r="H159" s="125" t="s">
        <v>46</v>
      </c>
      <c r="I159" s="64" t="s">
        <v>1467</v>
      </c>
      <c r="J159" s="64" t="s">
        <v>47</v>
      </c>
      <c r="K159" s="65">
        <v>42917</v>
      </c>
      <c r="L159" s="65">
        <v>43100</v>
      </c>
      <c r="M159" s="64" t="s">
        <v>1448</v>
      </c>
    </row>
    <row r="160" spans="1:13" ht="15" customHeight="1" x14ac:dyDescent="0.25">
      <c r="A160" s="64" t="s">
        <v>534</v>
      </c>
      <c r="B160" s="125" t="s">
        <v>535</v>
      </c>
      <c r="C160" s="125" t="s">
        <v>536</v>
      </c>
      <c r="D160" s="64" t="s">
        <v>18</v>
      </c>
      <c r="E160" s="76">
        <v>100</v>
      </c>
      <c r="F160" s="64" t="s">
        <v>71</v>
      </c>
      <c r="G160" s="64" t="s">
        <v>85</v>
      </c>
      <c r="H160" s="125" t="s">
        <v>16</v>
      </c>
      <c r="I160" s="64" t="s">
        <v>142</v>
      </c>
      <c r="J160" s="64" t="s">
        <v>17</v>
      </c>
      <c r="K160" s="65">
        <v>42780</v>
      </c>
      <c r="L160" s="65">
        <v>42810</v>
      </c>
      <c r="M160" s="64" t="s">
        <v>1448</v>
      </c>
    </row>
    <row r="161" spans="1:13" ht="15" customHeight="1" x14ac:dyDescent="0.25">
      <c r="A161" s="64" t="s">
        <v>537</v>
      </c>
      <c r="B161" s="125" t="s">
        <v>538</v>
      </c>
      <c r="C161" s="125" t="s">
        <v>539</v>
      </c>
      <c r="D161" s="64" t="s">
        <v>18</v>
      </c>
      <c r="E161" s="76">
        <v>100</v>
      </c>
      <c r="F161" s="64" t="s">
        <v>71</v>
      </c>
      <c r="G161" s="64" t="s">
        <v>85</v>
      </c>
      <c r="H161" s="125" t="s">
        <v>16</v>
      </c>
      <c r="I161" s="64" t="s">
        <v>142</v>
      </c>
      <c r="J161" s="64" t="s">
        <v>17</v>
      </c>
      <c r="K161" s="65">
        <v>42780</v>
      </c>
      <c r="L161" s="65">
        <v>42810</v>
      </c>
      <c r="M161" s="64" t="s">
        <v>1448</v>
      </c>
    </row>
    <row r="162" spans="1:13" ht="15" customHeight="1" x14ac:dyDescent="0.25">
      <c r="A162" s="64" t="s">
        <v>540</v>
      </c>
      <c r="B162" s="125" t="s">
        <v>541</v>
      </c>
      <c r="C162" s="125" t="s">
        <v>542</v>
      </c>
      <c r="D162" s="64" t="s">
        <v>18</v>
      </c>
      <c r="E162" s="76">
        <v>100</v>
      </c>
      <c r="F162" s="64" t="s">
        <v>71</v>
      </c>
      <c r="G162" s="64" t="s">
        <v>100</v>
      </c>
      <c r="H162" s="125" t="s">
        <v>16</v>
      </c>
      <c r="I162" s="64" t="s">
        <v>142</v>
      </c>
      <c r="J162" s="64" t="s">
        <v>17</v>
      </c>
      <c r="K162" s="65">
        <v>42780</v>
      </c>
      <c r="L162" s="65">
        <v>43100</v>
      </c>
      <c r="M162" s="64" t="s">
        <v>1448</v>
      </c>
    </row>
    <row r="163" spans="1:13" ht="15" customHeight="1" x14ac:dyDescent="0.25">
      <c r="A163" s="64" t="s">
        <v>543</v>
      </c>
      <c r="B163" s="125" t="s">
        <v>544</v>
      </c>
      <c r="C163" s="125" t="s">
        <v>545</v>
      </c>
      <c r="D163" s="64" t="s">
        <v>64</v>
      </c>
      <c r="E163" s="76">
        <v>100</v>
      </c>
      <c r="F163" s="64" t="s">
        <v>71</v>
      </c>
      <c r="G163" s="64" t="s">
        <v>100</v>
      </c>
      <c r="H163" s="125" t="s">
        <v>16</v>
      </c>
      <c r="I163" s="64" t="s">
        <v>142</v>
      </c>
      <c r="J163" s="64" t="s">
        <v>17</v>
      </c>
      <c r="K163" s="65">
        <v>42780</v>
      </c>
      <c r="L163" s="65">
        <v>43100</v>
      </c>
      <c r="M163" s="64" t="s">
        <v>1448</v>
      </c>
    </row>
    <row r="164" spans="1:13" ht="15" customHeight="1" x14ac:dyDescent="0.25">
      <c r="A164" s="64" t="s">
        <v>546</v>
      </c>
      <c r="B164" s="125" t="s">
        <v>547</v>
      </c>
      <c r="C164" s="125" t="s">
        <v>548</v>
      </c>
      <c r="D164" s="64" t="s">
        <v>64</v>
      </c>
      <c r="E164" s="76">
        <v>100</v>
      </c>
      <c r="F164" s="64" t="s">
        <v>71</v>
      </c>
      <c r="G164" s="64" t="s">
        <v>100</v>
      </c>
      <c r="H164" s="125" t="s">
        <v>16</v>
      </c>
      <c r="I164" s="64" t="s">
        <v>142</v>
      </c>
      <c r="J164" s="64" t="s">
        <v>17</v>
      </c>
      <c r="K164" s="65">
        <v>42780</v>
      </c>
      <c r="L164" s="65">
        <v>43140</v>
      </c>
      <c r="M164" s="64" t="s">
        <v>1448</v>
      </c>
    </row>
    <row r="165" spans="1:13" ht="15" customHeight="1" x14ac:dyDescent="0.25">
      <c r="A165" s="64" t="s">
        <v>549</v>
      </c>
      <c r="B165" s="125" t="s">
        <v>550</v>
      </c>
      <c r="C165" s="125" t="s">
        <v>551</v>
      </c>
      <c r="D165" s="64" t="s">
        <v>64</v>
      </c>
      <c r="E165" s="76">
        <v>100</v>
      </c>
      <c r="F165" s="64" t="s">
        <v>71</v>
      </c>
      <c r="G165" s="64" t="s">
        <v>257</v>
      </c>
      <c r="H165" s="125" t="s">
        <v>49</v>
      </c>
      <c r="I165" s="64" t="s">
        <v>50</v>
      </c>
      <c r="J165" s="64" t="s">
        <v>51</v>
      </c>
      <c r="K165" s="65">
        <v>42768</v>
      </c>
      <c r="L165" s="65">
        <v>43100</v>
      </c>
      <c r="M165" s="64" t="s">
        <v>1448</v>
      </c>
    </row>
    <row r="166" spans="1:13" ht="15" customHeight="1" x14ac:dyDescent="0.25">
      <c r="A166" s="64" t="s">
        <v>552</v>
      </c>
      <c r="B166" s="125" t="s">
        <v>553</v>
      </c>
      <c r="C166" s="125" t="s">
        <v>554</v>
      </c>
      <c r="D166" s="64" t="s">
        <v>18</v>
      </c>
      <c r="E166" s="76">
        <v>100</v>
      </c>
      <c r="F166" s="64" t="s">
        <v>71</v>
      </c>
      <c r="G166" s="64" t="s">
        <v>79</v>
      </c>
      <c r="H166" s="125" t="s">
        <v>49</v>
      </c>
      <c r="I166" s="64" t="s">
        <v>50</v>
      </c>
      <c r="J166" s="64" t="s">
        <v>51</v>
      </c>
      <c r="K166" s="65">
        <v>42768</v>
      </c>
      <c r="L166" s="65">
        <v>42794</v>
      </c>
      <c r="M166" s="64" t="s">
        <v>1448</v>
      </c>
    </row>
    <row r="167" spans="1:13" ht="15" customHeight="1" x14ac:dyDescent="0.25">
      <c r="A167" s="64" t="s">
        <v>555</v>
      </c>
      <c r="B167" s="125" t="s">
        <v>556</v>
      </c>
      <c r="C167" s="125" t="s">
        <v>557</v>
      </c>
      <c r="D167" s="64" t="s">
        <v>18</v>
      </c>
      <c r="E167" s="76">
        <v>100</v>
      </c>
      <c r="F167" s="64" t="s">
        <v>71</v>
      </c>
      <c r="G167" s="64" t="s">
        <v>79</v>
      </c>
      <c r="H167" s="125" t="s">
        <v>49</v>
      </c>
      <c r="I167" s="64" t="s">
        <v>50</v>
      </c>
      <c r="J167" s="64" t="s">
        <v>51</v>
      </c>
      <c r="K167" s="65">
        <v>42768</v>
      </c>
      <c r="L167" s="65">
        <v>42822</v>
      </c>
      <c r="M167" s="64" t="s">
        <v>1448</v>
      </c>
    </row>
    <row r="168" spans="1:13" ht="15" customHeight="1" x14ac:dyDescent="0.25">
      <c r="A168" s="64" t="s">
        <v>558</v>
      </c>
      <c r="B168" s="125" t="s">
        <v>559</v>
      </c>
      <c r="C168" s="125" t="s">
        <v>560</v>
      </c>
      <c r="D168" s="64" t="s">
        <v>18</v>
      </c>
      <c r="E168" s="76">
        <v>100</v>
      </c>
      <c r="F168" s="64" t="s">
        <v>71</v>
      </c>
      <c r="G168" s="64" t="s">
        <v>79</v>
      </c>
      <c r="H168" s="125" t="s">
        <v>49</v>
      </c>
      <c r="I168" s="64" t="s">
        <v>50</v>
      </c>
      <c r="J168" s="64" t="s">
        <v>51</v>
      </c>
      <c r="K168" s="65">
        <v>42795</v>
      </c>
      <c r="L168" s="65">
        <v>42825</v>
      </c>
      <c r="M168" s="64" t="s">
        <v>1448</v>
      </c>
    </row>
    <row r="169" spans="1:13" ht="15" customHeight="1" x14ac:dyDescent="0.25">
      <c r="A169" s="64" t="s">
        <v>561</v>
      </c>
      <c r="B169" s="125" t="s">
        <v>562</v>
      </c>
      <c r="C169" s="125" t="s">
        <v>563</v>
      </c>
      <c r="D169" s="64" t="s">
        <v>18</v>
      </c>
      <c r="E169" s="76">
        <v>100</v>
      </c>
      <c r="F169" s="64" t="s">
        <v>71</v>
      </c>
      <c r="G169" s="64" t="s">
        <v>72</v>
      </c>
      <c r="H169" s="125" t="s">
        <v>87</v>
      </c>
      <c r="I169" s="64" t="s">
        <v>88</v>
      </c>
      <c r="J169" s="64" t="s">
        <v>89</v>
      </c>
      <c r="K169" s="65">
        <v>42825</v>
      </c>
      <c r="L169" s="65">
        <v>43100</v>
      </c>
      <c r="M169" s="64" t="s">
        <v>1448</v>
      </c>
    </row>
    <row r="170" spans="1:13" ht="15" customHeight="1" x14ac:dyDescent="0.25">
      <c r="A170" s="64" t="s">
        <v>564</v>
      </c>
      <c r="B170" s="125" t="s">
        <v>565</v>
      </c>
      <c r="C170" s="125" t="s">
        <v>563</v>
      </c>
      <c r="D170" s="64" t="s">
        <v>18</v>
      </c>
      <c r="E170" s="76">
        <v>100</v>
      </c>
      <c r="F170" s="64" t="s">
        <v>71</v>
      </c>
      <c r="G170" s="64" t="s">
        <v>72</v>
      </c>
      <c r="H170" s="125" t="s">
        <v>49</v>
      </c>
      <c r="I170" s="64" t="s">
        <v>50</v>
      </c>
      <c r="J170" s="64" t="s">
        <v>566</v>
      </c>
      <c r="K170" s="65">
        <v>42825</v>
      </c>
      <c r="L170" s="65">
        <v>43100</v>
      </c>
      <c r="M170" s="64" t="s">
        <v>1448</v>
      </c>
    </row>
    <row r="171" spans="1:13" ht="15" customHeight="1" x14ac:dyDescent="0.25">
      <c r="A171" s="64" t="s">
        <v>567</v>
      </c>
      <c r="B171" s="125" t="s">
        <v>568</v>
      </c>
      <c r="C171" s="125" t="s">
        <v>569</v>
      </c>
      <c r="D171" s="64" t="s">
        <v>18</v>
      </c>
      <c r="E171" s="76">
        <v>100</v>
      </c>
      <c r="F171" s="64" t="s">
        <v>71</v>
      </c>
      <c r="G171" s="64" t="s">
        <v>175</v>
      </c>
      <c r="H171" s="125" t="s">
        <v>96</v>
      </c>
      <c r="I171" s="64" t="s">
        <v>97</v>
      </c>
      <c r="J171" s="64" t="s">
        <v>98</v>
      </c>
      <c r="K171" s="65">
        <v>42856</v>
      </c>
      <c r="L171" s="65">
        <v>43100</v>
      </c>
      <c r="M171" s="64" t="s">
        <v>1448</v>
      </c>
    </row>
    <row r="172" spans="1:13" ht="15" customHeight="1" x14ac:dyDescent="0.25">
      <c r="A172" s="64" t="s">
        <v>570</v>
      </c>
      <c r="B172" s="125" t="s">
        <v>571</v>
      </c>
      <c r="C172" s="125" t="s">
        <v>569</v>
      </c>
      <c r="D172" s="64" t="s">
        <v>18</v>
      </c>
      <c r="E172" s="76">
        <v>100</v>
      </c>
      <c r="F172" s="64" t="s">
        <v>71</v>
      </c>
      <c r="G172" s="64" t="s">
        <v>175</v>
      </c>
      <c r="H172" s="125" t="s">
        <v>96</v>
      </c>
      <c r="I172" s="64" t="s">
        <v>97</v>
      </c>
      <c r="J172" s="64" t="s">
        <v>98</v>
      </c>
      <c r="K172" s="65">
        <v>42840</v>
      </c>
      <c r="L172" s="65">
        <v>42885</v>
      </c>
      <c r="M172" s="64" t="s">
        <v>1448</v>
      </c>
    </row>
    <row r="173" spans="1:13" ht="15" customHeight="1" x14ac:dyDescent="0.25">
      <c r="A173" s="64" t="s">
        <v>572</v>
      </c>
      <c r="B173" s="125" t="s">
        <v>573</v>
      </c>
      <c r="C173" s="125" t="s">
        <v>574</v>
      </c>
      <c r="D173" s="64" t="s">
        <v>18</v>
      </c>
      <c r="E173" s="76">
        <v>100</v>
      </c>
      <c r="F173" s="64" t="s">
        <v>71</v>
      </c>
      <c r="G173" s="64" t="s">
        <v>175</v>
      </c>
      <c r="H173" s="125" t="s">
        <v>33</v>
      </c>
      <c r="I173" s="64" t="s">
        <v>34</v>
      </c>
      <c r="J173" s="64" t="s">
        <v>575</v>
      </c>
      <c r="K173" s="65">
        <v>42826</v>
      </c>
      <c r="L173" s="65">
        <v>42916</v>
      </c>
      <c r="M173" s="64" t="s">
        <v>1448</v>
      </c>
    </row>
    <row r="174" spans="1:13" ht="15" customHeight="1" x14ac:dyDescent="0.25">
      <c r="A174" s="64" t="s">
        <v>576</v>
      </c>
      <c r="B174" s="125" t="s">
        <v>577</v>
      </c>
      <c r="C174" s="125" t="s">
        <v>574</v>
      </c>
      <c r="D174" s="64" t="s">
        <v>18</v>
      </c>
      <c r="E174" s="76">
        <v>100</v>
      </c>
      <c r="F174" s="64" t="s">
        <v>71</v>
      </c>
      <c r="G174" s="64" t="s">
        <v>175</v>
      </c>
      <c r="H174" s="125" t="s">
        <v>33</v>
      </c>
      <c r="I174" s="64" t="s">
        <v>34</v>
      </c>
      <c r="J174" s="64" t="s">
        <v>575</v>
      </c>
      <c r="K174" s="65">
        <v>42826</v>
      </c>
      <c r="L174" s="65">
        <v>42916</v>
      </c>
      <c r="M174" s="64" t="s">
        <v>1448</v>
      </c>
    </row>
    <row r="175" spans="1:13" ht="15" customHeight="1" x14ac:dyDescent="0.25">
      <c r="A175" s="64" t="s">
        <v>578</v>
      </c>
      <c r="B175" s="125" t="s">
        <v>579</v>
      </c>
      <c r="C175" s="125" t="s">
        <v>580</v>
      </c>
      <c r="D175" s="64" t="s">
        <v>64</v>
      </c>
      <c r="E175" s="76">
        <v>100</v>
      </c>
      <c r="F175" s="64" t="s">
        <v>71</v>
      </c>
      <c r="G175" s="64" t="s">
        <v>257</v>
      </c>
      <c r="H175" s="125" t="s">
        <v>49</v>
      </c>
      <c r="I175" s="64" t="s">
        <v>50</v>
      </c>
      <c r="J175" s="64" t="s">
        <v>51</v>
      </c>
      <c r="K175" s="65">
        <v>42917</v>
      </c>
      <c r="L175" s="65">
        <v>43131</v>
      </c>
      <c r="M175" s="64" t="s">
        <v>1448</v>
      </c>
    </row>
    <row r="176" spans="1:13" ht="15" customHeight="1" x14ac:dyDescent="0.25">
      <c r="A176" s="64" t="s">
        <v>581</v>
      </c>
      <c r="B176" s="125" t="s">
        <v>582</v>
      </c>
      <c r="C176" s="125" t="s">
        <v>580</v>
      </c>
      <c r="D176" s="64" t="s">
        <v>191</v>
      </c>
      <c r="E176" s="76">
        <v>50</v>
      </c>
      <c r="F176" s="64" t="s">
        <v>71</v>
      </c>
      <c r="G176" s="64" t="s">
        <v>257</v>
      </c>
      <c r="H176" s="125" t="s">
        <v>49</v>
      </c>
      <c r="I176" s="64" t="s">
        <v>50</v>
      </c>
      <c r="J176" s="64" t="s">
        <v>51</v>
      </c>
      <c r="K176" s="65">
        <v>42948</v>
      </c>
      <c r="L176" s="65">
        <v>43251</v>
      </c>
      <c r="M176" s="64" t="s">
        <v>1448</v>
      </c>
    </row>
    <row r="177" spans="1:13" ht="15" customHeight="1" x14ac:dyDescent="0.25">
      <c r="A177" s="64" t="s">
        <v>583</v>
      </c>
      <c r="B177" s="125" t="s">
        <v>584</v>
      </c>
      <c r="C177" s="125" t="s">
        <v>580</v>
      </c>
      <c r="D177" s="64" t="s">
        <v>64</v>
      </c>
      <c r="E177" s="76">
        <v>100</v>
      </c>
      <c r="F177" s="64" t="s">
        <v>71</v>
      </c>
      <c r="G177" s="64" t="s">
        <v>257</v>
      </c>
      <c r="H177" s="125" t="s">
        <v>49</v>
      </c>
      <c r="I177" s="64" t="s">
        <v>50</v>
      </c>
      <c r="J177" s="64" t="s">
        <v>51</v>
      </c>
      <c r="K177" s="65">
        <v>42855</v>
      </c>
      <c r="L177" s="65">
        <v>43100</v>
      </c>
      <c r="M177" s="64" t="s">
        <v>1448</v>
      </c>
    </row>
    <row r="178" spans="1:13" ht="15" customHeight="1" x14ac:dyDescent="0.25">
      <c r="A178" s="64" t="s">
        <v>585</v>
      </c>
      <c r="B178" s="125" t="s">
        <v>586</v>
      </c>
      <c r="C178" s="125" t="s">
        <v>580</v>
      </c>
      <c r="D178" s="64" t="s">
        <v>64</v>
      </c>
      <c r="E178" s="76">
        <v>100</v>
      </c>
      <c r="F178" s="64" t="s">
        <v>71</v>
      </c>
      <c r="G178" s="64" t="s">
        <v>257</v>
      </c>
      <c r="H178" s="125" t="s">
        <v>49</v>
      </c>
      <c r="I178" s="64" t="s">
        <v>50</v>
      </c>
      <c r="J178" s="64" t="s">
        <v>587</v>
      </c>
      <c r="K178" s="65">
        <v>42856</v>
      </c>
      <c r="L178" s="65">
        <v>43100</v>
      </c>
      <c r="M178" s="64" t="s">
        <v>1448</v>
      </c>
    </row>
    <row r="179" spans="1:13" ht="15" customHeight="1" x14ac:dyDescent="0.25">
      <c r="A179" s="64" t="s">
        <v>588</v>
      </c>
      <c r="B179" s="125" t="s">
        <v>589</v>
      </c>
      <c r="C179" s="125" t="s">
        <v>590</v>
      </c>
      <c r="D179" s="64" t="s">
        <v>18</v>
      </c>
      <c r="E179" s="76">
        <v>100</v>
      </c>
      <c r="F179" s="64" t="s">
        <v>71</v>
      </c>
      <c r="G179" s="64" t="s">
        <v>75</v>
      </c>
      <c r="H179" s="125" t="s">
        <v>66</v>
      </c>
      <c r="I179" s="64" t="s">
        <v>1469</v>
      </c>
      <c r="J179" s="64" t="s">
        <v>67</v>
      </c>
      <c r="K179" s="65">
        <v>42863</v>
      </c>
      <c r="L179" s="65">
        <v>42983</v>
      </c>
      <c r="M179" s="64" t="s">
        <v>1448</v>
      </c>
    </row>
    <row r="180" spans="1:13" ht="15" customHeight="1" x14ac:dyDescent="0.25">
      <c r="A180" s="64" t="s">
        <v>591</v>
      </c>
      <c r="B180" s="125" t="s">
        <v>592</v>
      </c>
      <c r="C180" s="125" t="s">
        <v>593</v>
      </c>
      <c r="D180" s="64" t="s">
        <v>18</v>
      </c>
      <c r="E180" s="76">
        <v>100</v>
      </c>
      <c r="F180" s="64" t="s">
        <v>71</v>
      </c>
      <c r="G180" s="64" t="s">
        <v>75</v>
      </c>
      <c r="H180" s="125" t="s">
        <v>66</v>
      </c>
      <c r="I180" s="64" t="s">
        <v>1469</v>
      </c>
      <c r="J180" s="64" t="s">
        <v>67</v>
      </c>
      <c r="K180" s="65">
        <v>42863</v>
      </c>
      <c r="L180" s="65">
        <v>43043</v>
      </c>
      <c r="M180" s="64" t="s">
        <v>1448</v>
      </c>
    </row>
    <row r="181" spans="1:13" ht="15" customHeight="1" x14ac:dyDescent="0.25">
      <c r="A181" s="64" t="s">
        <v>594</v>
      </c>
      <c r="B181" s="125" t="s">
        <v>595</v>
      </c>
      <c r="C181" s="125" t="s">
        <v>596</v>
      </c>
      <c r="D181" s="64" t="s">
        <v>18</v>
      </c>
      <c r="E181" s="76">
        <v>100</v>
      </c>
      <c r="F181" s="64" t="s">
        <v>71</v>
      </c>
      <c r="G181" s="64" t="s">
        <v>75</v>
      </c>
      <c r="H181" s="125" t="s">
        <v>66</v>
      </c>
      <c r="I181" s="64" t="s">
        <v>1469</v>
      </c>
      <c r="J181" s="64" t="s">
        <v>67</v>
      </c>
      <c r="K181" s="65">
        <v>42863</v>
      </c>
      <c r="L181" s="65">
        <v>42983</v>
      </c>
      <c r="M181" s="64" t="s">
        <v>1448</v>
      </c>
    </row>
    <row r="182" spans="1:13" ht="15" customHeight="1" x14ac:dyDescent="0.25">
      <c r="A182" s="64" t="s">
        <v>597</v>
      </c>
      <c r="B182" s="125" t="s">
        <v>598</v>
      </c>
      <c r="C182" s="125" t="s">
        <v>599</v>
      </c>
      <c r="D182" s="64" t="s">
        <v>12</v>
      </c>
      <c r="E182" s="76"/>
      <c r="F182" s="64" t="s">
        <v>71</v>
      </c>
      <c r="G182" s="64" t="s">
        <v>75</v>
      </c>
      <c r="H182" s="125" t="s">
        <v>66</v>
      </c>
      <c r="I182" s="64" t="s">
        <v>1469</v>
      </c>
      <c r="J182" s="64"/>
      <c r="K182" s="65">
        <v>42863</v>
      </c>
      <c r="L182" s="65">
        <v>42983</v>
      </c>
      <c r="M182" s="64" t="s">
        <v>1448</v>
      </c>
    </row>
    <row r="183" spans="1:13" ht="15" customHeight="1" x14ac:dyDescent="0.25">
      <c r="A183" s="64" t="s">
        <v>600</v>
      </c>
      <c r="B183" s="125" t="s">
        <v>601</v>
      </c>
      <c r="C183" s="125" t="s">
        <v>602</v>
      </c>
      <c r="D183" s="64" t="s">
        <v>18</v>
      </c>
      <c r="E183" s="76">
        <v>100</v>
      </c>
      <c r="F183" s="64" t="s">
        <v>71</v>
      </c>
      <c r="G183" s="64" t="s">
        <v>75</v>
      </c>
      <c r="H183" s="125" t="s">
        <v>66</v>
      </c>
      <c r="I183" s="64" t="s">
        <v>1469</v>
      </c>
      <c r="J183" s="64" t="s">
        <v>67</v>
      </c>
      <c r="K183" s="65">
        <v>42863</v>
      </c>
      <c r="L183" s="65">
        <v>42983</v>
      </c>
      <c r="M183" s="64" t="s">
        <v>1448</v>
      </c>
    </row>
    <row r="184" spans="1:13" ht="15" customHeight="1" x14ac:dyDescent="0.25">
      <c r="A184" s="64" t="s">
        <v>603</v>
      </c>
      <c r="B184" s="125" t="s">
        <v>604</v>
      </c>
      <c r="C184" s="125" t="s">
        <v>602</v>
      </c>
      <c r="D184" s="64" t="s">
        <v>18</v>
      </c>
      <c r="E184" s="76">
        <v>100</v>
      </c>
      <c r="F184" s="64" t="s">
        <v>71</v>
      </c>
      <c r="G184" s="64" t="s">
        <v>75</v>
      </c>
      <c r="H184" s="125" t="s">
        <v>66</v>
      </c>
      <c r="I184" s="64" t="s">
        <v>1469</v>
      </c>
      <c r="J184" s="64" t="s">
        <v>67</v>
      </c>
      <c r="K184" s="65">
        <v>42863</v>
      </c>
      <c r="L184" s="65">
        <v>42983</v>
      </c>
      <c r="M184" s="64" t="s">
        <v>1448</v>
      </c>
    </row>
    <row r="185" spans="1:13" ht="15" customHeight="1" x14ac:dyDescent="0.25">
      <c r="A185" s="64" t="s">
        <v>605</v>
      </c>
      <c r="B185" s="125" t="s">
        <v>598</v>
      </c>
      <c r="C185" s="125" t="s">
        <v>596</v>
      </c>
      <c r="D185" s="64" t="s">
        <v>18</v>
      </c>
      <c r="E185" s="76">
        <v>100</v>
      </c>
      <c r="F185" s="64" t="s">
        <v>71</v>
      </c>
      <c r="G185" s="64" t="s">
        <v>75</v>
      </c>
      <c r="H185" s="125" t="s">
        <v>66</v>
      </c>
      <c r="I185" s="64" t="s">
        <v>1469</v>
      </c>
      <c r="J185" s="64" t="s">
        <v>67</v>
      </c>
      <c r="K185" s="65">
        <v>42863</v>
      </c>
      <c r="L185" s="65">
        <v>42983</v>
      </c>
      <c r="M185" s="64" t="s">
        <v>1448</v>
      </c>
    </row>
    <row r="186" spans="1:13" ht="15" customHeight="1" x14ac:dyDescent="0.25">
      <c r="A186" s="64" t="s">
        <v>606</v>
      </c>
      <c r="B186" s="125" t="s">
        <v>607</v>
      </c>
      <c r="C186" s="125" t="s">
        <v>596</v>
      </c>
      <c r="D186" s="64" t="s">
        <v>18</v>
      </c>
      <c r="E186" s="76">
        <v>100</v>
      </c>
      <c r="F186" s="64" t="s">
        <v>71</v>
      </c>
      <c r="G186" s="64" t="s">
        <v>75</v>
      </c>
      <c r="H186" s="125" t="s">
        <v>66</v>
      </c>
      <c r="I186" s="64" t="s">
        <v>1469</v>
      </c>
      <c r="J186" s="64" t="s">
        <v>67</v>
      </c>
      <c r="K186" s="65">
        <v>42863</v>
      </c>
      <c r="L186" s="65">
        <v>43043</v>
      </c>
      <c r="M186" s="64" t="s">
        <v>1448</v>
      </c>
    </row>
    <row r="187" spans="1:13" ht="15" customHeight="1" x14ac:dyDescent="0.25">
      <c r="A187" s="64" t="s">
        <v>608</v>
      </c>
      <c r="B187" s="125" t="s">
        <v>609</v>
      </c>
      <c r="C187" s="125" t="s">
        <v>610</v>
      </c>
      <c r="D187" s="64" t="s">
        <v>64</v>
      </c>
      <c r="E187" s="76">
        <v>100</v>
      </c>
      <c r="F187" s="64" t="s">
        <v>71</v>
      </c>
      <c r="G187" s="64" t="s">
        <v>118</v>
      </c>
      <c r="H187" s="125" t="s">
        <v>46</v>
      </c>
      <c r="I187" s="64" t="s">
        <v>1467</v>
      </c>
      <c r="J187" s="64" t="s">
        <v>47</v>
      </c>
      <c r="K187" s="65">
        <v>42857</v>
      </c>
      <c r="L187" s="65">
        <v>42977</v>
      </c>
      <c r="M187" s="64" t="s">
        <v>1448</v>
      </c>
    </row>
    <row r="188" spans="1:13" ht="15" customHeight="1" x14ac:dyDescent="0.25">
      <c r="A188" s="64" t="s">
        <v>611</v>
      </c>
      <c r="B188" s="125" t="s">
        <v>612</v>
      </c>
      <c r="C188" s="125" t="s">
        <v>613</v>
      </c>
      <c r="D188" s="64" t="s">
        <v>64</v>
      </c>
      <c r="E188" s="76">
        <v>100</v>
      </c>
      <c r="F188" s="64" t="s">
        <v>71</v>
      </c>
      <c r="G188" s="64" t="s">
        <v>118</v>
      </c>
      <c r="H188" s="125" t="s">
        <v>46</v>
      </c>
      <c r="I188" s="64" t="s">
        <v>1467</v>
      </c>
      <c r="J188" s="64" t="s">
        <v>47</v>
      </c>
      <c r="K188" s="65">
        <v>42857</v>
      </c>
      <c r="L188" s="65">
        <v>42977</v>
      </c>
      <c r="M188" s="64" t="s">
        <v>1448</v>
      </c>
    </row>
    <row r="189" spans="1:13" ht="15" customHeight="1" x14ac:dyDescent="0.25">
      <c r="A189" s="64" t="s">
        <v>614</v>
      </c>
      <c r="B189" s="125" t="s">
        <v>615</v>
      </c>
      <c r="C189" s="125" t="s">
        <v>616</v>
      </c>
      <c r="D189" s="64" t="s">
        <v>64</v>
      </c>
      <c r="E189" s="76">
        <v>100</v>
      </c>
      <c r="F189" s="64" t="s">
        <v>71</v>
      </c>
      <c r="G189" s="64" t="s">
        <v>118</v>
      </c>
      <c r="H189" s="125" t="s">
        <v>46</v>
      </c>
      <c r="I189" s="64" t="s">
        <v>1467</v>
      </c>
      <c r="J189" s="64" t="s">
        <v>47</v>
      </c>
      <c r="K189" s="65">
        <v>42857</v>
      </c>
      <c r="L189" s="65">
        <v>42977</v>
      </c>
      <c r="M189" s="64" t="s">
        <v>1448</v>
      </c>
    </row>
    <row r="190" spans="1:13" ht="15" customHeight="1" x14ac:dyDescent="0.25">
      <c r="A190" s="64" t="s">
        <v>617</v>
      </c>
      <c r="B190" s="125" t="s">
        <v>618</v>
      </c>
      <c r="C190" s="125" t="s">
        <v>619</v>
      </c>
      <c r="D190" s="64" t="s">
        <v>18</v>
      </c>
      <c r="E190" s="76">
        <v>100</v>
      </c>
      <c r="F190" s="64" t="s">
        <v>71</v>
      </c>
      <c r="G190" s="64" t="s">
        <v>84</v>
      </c>
      <c r="H190" s="125" t="s">
        <v>29</v>
      </c>
      <c r="I190" s="64" t="s">
        <v>1470</v>
      </c>
      <c r="J190" s="64" t="s">
        <v>65</v>
      </c>
      <c r="K190" s="65">
        <v>42817</v>
      </c>
      <c r="L190" s="65">
        <v>43145</v>
      </c>
      <c r="M190" s="64" t="s">
        <v>1448</v>
      </c>
    </row>
    <row r="191" spans="1:13" ht="15" customHeight="1" x14ac:dyDescent="0.25">
      <c r="A191" s="64" t="s">
        <v>620</v>
      </c>
      <c r="B191" s="125" t="s">
        <v>621</v>
      </c>
      <c r="C191" s="125" t="s">
        <v>622</v>
      </c>
      <c r="D191" s="64" t="s">
        <v>191</v>
      </c>
      <c r="E191" s="76">
        <v>50</v>
      </c>
      <c r="F191" s="64" t="s">
        <v>71</v>
      </c>
      <c r="G191" s="64" t="s">
        <v>84</v>
      </c>
      <c r="H191" s="125" t="s">
        <v>19</v>
      </c>
      <c r="I191" s="64" t="s">
        <v>1471</v>
      </c>
      <c r="J191" s="64" t="s">
        <v>20</v>
      </c>
      <c r="K191" s="65">
        <v>42817</v>
      </c>
      <c r="L191" s="65">
        <v>43281</v>
      </c>
      <c r="M191" s="64" t="s">
        <v>1448</v>
      </c>
    </row>
    <row r="192" spans="1:13" ht="15" customHeight="1" x14ac:dyDescent="0.25">
      <c r="A192" s="64" t="s">
        <v>623</v>
      </c>
      <c r="B192" s="125" t="s">
        <v>624</v>
      </c>
      <c r="C192" s="125" t="s">
        <v>625</v>
      </c>
      <c r="D192" s="64" t="s">
        <v>191</v>
      </c>
      <c r="E192" s="76">
        <v>50</v>
      </c>
      <c r="F192" s="64" t="s">
        <v>71</v>
      </c>
      <c r="G192" s="64" t="s">
        <v>84</v>
      </c>
      <c r="H192" s="125" t="s">
        <v>19</v>
      </c>
      <c r="I192" s="64" t="s">
        <v>1471</v>
      </c>
      <c r="J192" s="64" t="s">
        <v>20</v>
      </c>
      <c r="K192" s="65">
        <v>42817</v>
      </c>
      <c r="L192" s="65">
        <v>43281</v>
      </c>
      <c r="M192" s="64" t="s">
        <v>1448</v>
      </c>
    </row>
    <row r="193" spans="1:13" ht="15" customHeight="1" x14ac:dyDescent="0.25">
      <c r="A193" s="64" t="s">
        <v>626</v>
      </c>
      <c r="B193" s="125" t="s">
        <v>627</v>
      </c>
      <c r="C193" s="125" t="s">
        <v>628</v>
      </c>
      <c r="D193" s="64" t="s">
        <v>64</v>
      </c>
      <c r="E193" s="76">
        <v>100</v>
      </c>
      <c r="F193" s="64" t="s">
        <v>71</v>
      </c>
      <c r="G193" s="64" t="s">
        <v>84</v>
      </c>
      <c r="H193" s="125" t="s">
        <v>29</v>
      </c>
      <c r="I193" s="64" t="s">
        <v>1470</v>
      </c>
      <c r="J193" s="64" t="s">
        <v>65</v>
      </c>
      <c r="K193" s="65">
        <v>42817</v>
      </c>
      <c r="L193" s="65">
        <v>43145</v>
      </c>
      <c r="M193" s="64" t="s">
        <v>1448</v>
      </c>
    </row>
    <row r="194" spans="1:13" ht="15" customHeight="1" x14ac:dyDescent="0.25">
      <c r="A194" s="64" t="s">
        <v>629</v>
      </c>
      <c r="B194" s="125" t="s">
        <v>630</v>
      </c>
      <c r="C194" s="125" t="s">
        <v>631</v>
      </c>
      <c r="D194" s="64" t="s">
        <v>12</v>
      </c>
      <c r="E194" s="76">
        <v>0</v>
      </c>
      <c r="F194" s="64" t="s">
        <v>71</v>
      </c>
      <c r="G194" s="64" t="s">
        <v>84</v>
      </c>
      <c r="H194" s="125" t="s">
        <v>29</v>
      </c>
      <c r="I194" s="64" t="s">
        <v>1470</v>
      </c>
      <c r="J194" s="64" t="s">
        <v>65</v>
      </c>
      <c r="K194" s="65">
        <v>42817</v>
      </c>
      <c r="L194" s="65">
        <v>43281</v>
      </c>
      <c r="M194" s="64" t="s">
        <v>1448</v>
      </c>
    </row>
    <row r="195" spans="1:13" ht="15" customHeight="1" x14ac:dyDescent="0.25">
      <c r="A195" s="64" t="s">
        <v>632</v>
      </c>
      <c r="B195" s="125" t="s">
        <v>633</v>
      </c>
      <c r="C195" s="125" t="s">
        <v>634</v>
      </c>
      <c r="D195" s="64" t="s">
        <v>64</v>
      </c>
      <c r="E195" s="76">
        <v>100</v>
      </c>
      <c r="F195" s="64" t="s">
        <v>71</v>
      </c>
      <c r="G195" s="64" t="s">
        <v>118</v>
      </c>
      <c r="H195" s="125" t="s">
        <v>87</v>
      </c>
      <c r="I195" s="64" t="s">
        <v>88</v>
      </c>
      <c r="J195" s="64" t="s">
        <v>89</v>
      </c>
      <c r="K195" s="65">
        <v>42856</v>
      </c>
      <c r="L195" s="65">
        <v>42916</v>
      </c>
      <c r="M195" s="64" t="s">
        <v>1448</v>
      </c>
    </row>
    <row r="196" spans="1:13" ht="15" customHeight="1" x14ac:dyDescent="0.25">
      <c r="A196" s="64" t="s">
        <v>635</v>
      </c>
      <c r="B196" s="125" t="s">
        <v>636</v>
      </c>
      <c r="C196" s="125" t="s">
        <v>637</v>
      </c>
      <c r="D196" s="64" t="s">
        <v>64</v>
      </c>
      <c r="E196" s="76">
        <v>100</v>
      </c>
      <c r="F196" s="64" t="s">
        <v>71</v>
      </c>
      <c r="G196" s="64" t="s">
        <v>118</v>
      </c>
      <c r="H196" s="125" t="s">
        <v>87</v>
      </c>
      <c r="I196" s="64" t="s">
        <v>88</v>
      </c>
      <c r="J196" s="64" t="s">
        <v>89</v>
      </c>
      <c r="K196" s="65">
        <v>42826</v>
      </c>
      <c r="L196" s="65">
        <v>43100</v>
      </c>
      <c r="M196" s="64" t="s">
        <v>1448</v>
      </c>
    </row>
    <row r="197" spans="1:13" ht="15" customHeight="1" x14ac:dyDescent="0.25">
      <c r="A197" s="64" t="s">
        <v>638</v>
      </c>
      <c r="B197" s="125" t="s">
        <v>639</v>
      </c>
      <c r="C197" s="125" t="s">
        <v>640</v>
      </c>
      <c r="D197" s="64" t="s">
        <v>64</v>
      </c>
      <c r="E197" s="76">
        <v>100</v>
      </c>
      <c r="F197" s="64" t="s">
        <v>71</v>
      </c>
      <c r="G197" s="64" t="s">
        <v>118</v>
      </c>
      <c r="H197" s="125" t="s">
        <v>87</v>
      </c>
      <c r="I197" s="64" t="s">
        <v>88</v>
      </c>
      <c r="J197" s="64" t="s">
        <v>89</v>
      </c>
      <c r="K197" s="65">
        <v>42826</v>
      </c>
      <c r="L197" s="65">
        <v>43100</v>
      </c>
      <c r="M197" s="64" t="s">
        <v>1448</v>
      </c>
    </row>
    <row r="198" spans="1:13" ht="15" customHeight="1" x14ac:dyDescent="0.25">
      <c r="A198" s="64" t="s">
        <v>641</v>
      </c>
      <c r="B198" s="125" t="s">
        <v>642</v>
      </c>
      <c r="C198" s="125" t="s">
        <v>643</v>
      </c>
      <c r="D198" s="64" t="s">
        <v>64</v>
      </c>
      <c r="E198" s="76">
        <v>100</v>
      </c>
      <c r="F198" s="64" t="s">
        <v>71</v>
      </c>
      <c r="G198" s="64" t="s">
        <v>118</v>
      </c>
      <c r="H198" s="125" t="s">
        <v>87</v>
      </c>
      <c r="I198" s="64" t="s">
        <v>88</v>
      </c>
      <c r="J198" s="64" t="s">
        <v>89</v>
      </c>
      <c r="K198" s="65">
        <v>42826</v>
      </c>
      <c r="L198" s="65">
        <v>43008</v>
      </c>
      <c r="M198" s="64" t="s">
        <v>1448</v>
      </c>
    </row>
    <row r="199" spans="1:13" ht="15" customHeight="1" x14ac:dyDescent="0.25">
      <c r="A199" s="64" t="s">
        <v>644</v>
      </c>
      <c r="B199" s="125" t="s">
        <v>645</v>
      </c>
      <c r="C199" s="125" t="s">
        <v>646</v>
      </c>
      <c r="D199" s="64" t="s">
        <v>18</v>
      </c>
      <c r="E199" s="76">
        <v>100</v>
      </c>
      <c r="F199" s="64" t="s">
        <v>71</v>
      </c>
      <c r="G199" s="64" t="s">
        <v>118</v>
      </c>
      <c r="H199" s="125" t="s">
        <v>87</v>
      </c>
      <c r="I199" s="64" t="s">
        <v>88</v>
      </c>
      <c r="J199" s="64" t="s">
        <v>89</v>
      </c>
      <c r="K199" s="65">
        <v>42826</v>
      </c>
      <c r="L199" s="65">
        <v>43008</v>
      </c>
      <c r="M199" s="64" t="s">
        <v>1448</v>
      </c>
    </row>
    <row r="200" spans="1:13" ht="15" customHeight="1" x14ac:dyDescent="0.25">
      <c r="A200" s="64" t="s">
        <v>647</v>
      </c>
      <c r="B200" s="125" t="s">
        <v>648</v>
      </c>
      <c r="C200" s="125" t="s">
        <v>649</v>
      </c>
      <c r="D200" s="64" t="s">
        <v>64</v>
      </c>
      <c r="E200" s="76">
        <v>100</v>
      </c>
      <c r="F200" s="64" t="s">
        <v>71</v>
      </c>
      <c r="G200" s="64" t="s">
        <v>118</v>
      </c>
      <c r="H200" s="125" t="s">
        <v>42</v>
      </c>
      <c r="I200" s="64" t="s">
        <v>43</v>
      </c>
      <c r="J200" s="64" t="s">
        <v>44</v>
      </c>
      <c r="K200" s="65">
        <v>42826</v>
      </c>
      <c r="L200" s="65">
        <v>43008</v>
      </c>
      <c r="M200" s="64" t="s">
        <v>1448</v>
      </c>
    </row>
    <row r="201" spans="1:13" ht="15" customHeight="1" x14ac:dyDescent="0.25">
      <c r="A201" s="64" t="s">
        <v>650</v>
      </c>
      <c r="B201" s="125" t="s">
        <v>651</v>
      </c>
      <c r="C201" s="125" t="s">
        <v>652</v>
      </c>
      <c r="D201" s="64" t="s">
        <v>64</v>
      </c>
      <c r="E201" s="76">
        <v>100</v>
      </c>
      <c r="F201" s="64" t="s">
        <v>71</v>
      </c>
      <c r="G201" s="64" t="s">
        <v>118</v>
      </c>
      <c r="H201" s="125" t="s">
        <v>42</v>
      </c>
      <c r="I201" s="64" t="s">
        <v>43</v>
      </c>
      <c r="J201" s="64" t="s">
        <v>44</v>
      </c>
      <c r="K201" s="65">
        <v>42826</v>
      </c>
      <c r="L201" s="65">
        <v>43008</v>
      </c>
      <c r="M201" s="64" t="s">
        <v>1448</v>
      </c>
    </row>
    <row r="202" spans="1:13" ht="15" customHeight="1" x14ac:dyDescent="0.25">
      <c r="A202" s="64" t="s">
        <v>653</v>
      </c>
      <c r="B202" s="125" t="s">
        <v>654</v>
      </c>
      <c r="C202" s="125" t="s">
        <v>655</v>
      </c>
      <c r="D202" s="64" t="s">
        <v>64</v>
      </c>
      <c r="E202" s="76">
        <v>100</v>
      </c>
      <c r="F202" s="64" t="s">
        <v>71</v>
      </c>
      <c r="G202" s="64" t="s">
        <v>118</v>
      </c>
      <c r="H202" s="125" t="s">
        <v>87</v>
      </c>
      <c r="I202" s="64" t="s">
        <v>88</v>
      </c>
      <c r="J202" s="64" t="s">
        <v>89</v>
      </c>
      <c r="K202" s="65">
        <v>42826</v>
      </c>
      <c r="L202" s="65">
        <v>43100</v>
      </c>
      <c r="M202" s="64" t="s">
        <v>1448</v>
      </c>
    </row>
    <row r="203" spans="1:13" ht="15" customHeight="1" x14ac:dyDescent="0.25">
      <c r="A203" s="64" t="s">
        <v>656</v>
      </c>
      <c r="B203" s="125" t="s">
        <v>657</v>
      </c>
      <c r="C203" s="125" t="s">
        <v>658</v>
      </c>
      <c r="D203" s="64" t="s">
        <v>64</v>
      </c>
      <c r="E203" s="76">
        <v>100</v>
      </c>
      <c r="F203" s="64" t="s">
        <v>71</v>
      </c>
      <c r="G203" s="64" t="s">
        <v>118</v>
      </c>
      <c r="H203" s="125" t="s">
        <v>87</v>
      </c>
      <c r="I203" s="64" t="s">
        <v>88</v>
      </c>
      <c r="J203" s="64" t="s">
        <v>89</v>
      </c>
      <c r="K203" s="65">
        <v>42826</v>
      </c>
      <c r="L203" s="65">
        <v>43100</v>
      </c>
      <c r="M203" s="64" t="s">
        <v>1448</v>
      </c>
    </row>
    <row r="204" spans="1:13" ht="15" customHeight="1" x14ac:dyDescent="0.25">
      <c r="A204" s="64" t="s">
        <v>659</v>
      </c>
      <c r="B204" s="125" t="s">
        <v>660</v>
      </c>
      <c r="C204" s="125" t="s">
        <v>661</v>
      </c>
      <c r="D204" s="64" t="s">
        <v>64</v>
      </c>
      <c r="E204" s="76">
        <v>100</v>
      </c>
      <c r="F204" s="64" t="s">
        <v>71</v>
      </c>
      <c r="G204" s="64" t="s">
        <v>118</v>
      </c>
      <c r="H204" s="125" t="s">
        <v>42</v>
      </c>
      <c r="I204" s="64" t="s">
        <v>43</v>
      </c>
      <c r="J204" s="64" t="s">
        <v>44</v>
      </c>
      <c r="K204" s="65">
        <v>42826</v>
      </c>
      <c r="L204" s="65">
        <v>42946</v>
      </c>
      <c r="M204" s="64" t="s">
        <v>1448</v>
      </c>
    </row>
    <row r="205" spans="1:13" ht="15" customHeight="1" x14ac:dyDescent="0.25">
      <c r="A205" s="64" t="s">
        <v>662</v>
      </c>
      <c r="B205" s="125" t="s">
        <v>663</v>
      </c>
      <c r="C205" s="125" t="s">
        <v>661</v>
      </c>
      <c r="D205" s="64" t="s">
        <v>64</v>
      </c>
      <c r="E205" s="76">
        <v>100</v>
      </c>
      <c r="F205" s="64" t="s">
        <v>71</v>
      </c>
      <c r="G205" s="64" t="s">
        <v>118</v>
      </c>
      <c r="H205" s="125" t="s">
        <v>42</v>
      </c>
      <c r="I205" s="64" t="s">
        <v>43</v>
      </c>
      <c r="J205" s="64" t="s">
        <v>44</v>
      </c>
      <c r="K205" s="65">
        <v>42826</v>
      </c>
      <c r="L205" s="65">
        <v>42946</v>
      </c>
      <c r="M205" s="64" t="s">
        <v>1448</v>
      </c>
    </row>
    <row r="206" spans="1:13" ht="15" customHeight="1" x14ac:dyDescent="0.25">
      <c r="A206" s="64" t="s">
        <v>664</v>
      </c>
      <c r="B206" s="125" t="s">
        <v>665</v>
      </c>
      <c r="C206" s="125" t="s">
        <v>666</v>
      </c>
      <c r="D206" s="64" t="s">
        <v>64</v>
      </c>
      <c r="E206" s="76">
        <v>100</v>
      </c>
      <c r="F206" s="64" t="s">
        <v>71</v>
      </c>
      <c r="G206" s="64" t="s">
        <v>118</v>
      </c>
      <c r="H206" s="125" t="s">
        <v>87</v>
      </c>
      <c r="I206" s="64" t="s">
        <v>88</v>
      </c>
      <c r="J206" s="64" t="s">
        <v>89</v>
      </c>
      <c r="K206" s="65">
        <v>42826</v>
      </c>
      <c r="L206" s="65">
        <v>42916</v>
      </c>
      <c r="M206" s="64" t="s">
        <v>1448</v>
      </c>
    </row>
    <row r="207" spans="1:13" ht="15" customHeight="1" x14ac:dyDescent="0.25">
      <c r="A207" s="64" t="s">
        <v>667</v>
      </c>
      <c r="B207" s="125" t="s">
        <v>668</v>
      </c>
      <c r="C207" s="125" t="s">
        <v>669</v>
      </c>
      <c r="D207" s="64" t="s">
        <v>64</v>
      </c>
      <c r="E207" s="76">
        <v>100</v>
      </c>
      <c r="F207" s="64" t="s">
        <v>71</v>
      </c>
      <c r="G207" s="64" t="s">
        <v>118</v>
      </c>
      <c r="H207" s="125" t="s">
        <v>87</v>
      </c>
      <c r="I207" s="64" t="s">
        <v>88</v>
      </c>
      <c r="J207" s="64" t="s">
        <v>89</v>
      </c>
      <c r="K207" s="65">
        <v>42826</v>
      </c>
      <c r="L207" s="65">
        <v>42946</v>
      </c>
      <c r="M207" s="64" t="s">
        <v>1448</v>
      </c>
    </row>
    <row r="208" spans="1:13" ht="15" customHeight="1" x14ac:dyDescent="0.25">
      <c r="A208" s="64" t="s">
        <v>670</v>
      </c>
      <c r="B208" s="125" t="s">
        <v>671</v>
      </c>
      <c r="C208" s="125" t="s">
        <v>672</v>
      </c>
      <c r="D208" s="64" t="s">
        <v>64</v>
      </c>
      <c r="E208" s="76">
        <v>100</v>
      </c>
      <c r="F208" s="64" t="s">
        <v>71</v>
      </c>
      <c r="G208" s="64" t="s">
        <v>118</v>
      </c>
      <c r="H208" s="125" t="s">
        <v>87</v>
      </c>
      <c r="I208" s="64" t="s">
        <v>88</v>
      </c>
      <c r="J208" s="64" t="s">
        <v>89</v>
      </c>
      <c r="K208" s="65">
        <v>42826</v>
      </c>
      <c r="L208" s="65">
        <v>43008</v>
      </c>
      <c r="M208" s="64" t="s">
        <v>1448</v>
      </c>
    </row>
    <row r="209" spans="1:13" ht="15" customHeight="1" x14ac:dyDescent="0.25">
      <c r="A209" s="64" t="s">
        <v>673</v>
      </c>
      <c r="B209" s="125" t="s">
        <v>674</v>
      </c>
      <c r="C209" s="125" t="s">
        <v>672</v>
      </c>
      <c r="D209" s="64" t="s">
        <v>64</v>
      </c>
      <c r="E209" s="76">
        <v>100</v>
      </c>
      <c r="F209" s="64" t="s">
        <v>71</v>
      </c>
      <c r="G209" s="64" t="s">
        <v>118</v>
      </c>
      <c r="H209" s="125" t="s">
        <v>87</v>
      </c>
      <c r="I209" s="64" t="s">
        <v>88</v>
      </c>
      <c r="J209" s="64" t="s">
        <v>89</v>
      </c>
      <c r="K209" s="65">
        <v>42826</v>
      </c>
      <c r="L209" s="65">
        <v>43131</v>
      </c>
      <c r="M209" s="64" t="s">
        <v>1448</v>
      </c>
    </row>
    <row r="210" spans="1:13" ht="15" customHeight="1" x14ac:dyDescent="0.25">
      <c r="A210" s="64" t="s">
        <v>675</v>
      </c>
      <c r="B210" s="125" t="s">
        <v>676</v>
      </c>
      <c r="C210" s="125" t="s">
        <v>677</v>
      </c>
      <c r="D210" s="64" t="s">
        <v>18</v>
      </c>
      <c r="E210" s="76">
        <v>100</v>
      </c>
      <c r="F210" s="64" t="s">
        <v>71</v>
      </c>
      <c r="G210" s="64" t="s">
        <v>175</v>
      </c>
      <c r="H210" s="125" t="s">
        <v>56</v>
      </c>
      <c r="I210" s="64" t="s">
        <v>57</v>
      </c>
      <c r="J210" s="64" t="s">
        <v>63</v>
      </c>
      <c r="K210" s="65">
        <v>42826</v>
      </c>
      <c r="L210" s="65">
        <v>42947</v>
      </c>
      <c r="M210" s="64" t="s">
        <v>1448</v>
      </c>
    </row>
    <row r="211" spans="1:13" ht="15" customHeight="1" x14ac:dyDescent="0.25">
      <c r="A211" s="64" t="s">
        <v>678</v>
      </c>
      <c r="B211" s="125" t="s">
        <v>679</v>
      </c>
      <c r="C211" s="125" t="s">
        <v>677</v>
      </c>
      <c r="D211" s="64" t="s">
        <v>64</v>
      </c>
      <c r="E211" s="76">
        <v>100</v>
      </c>
      <c r="F211" s="64" t="s">
        <v>71</v>
      </c>
      <c r="G211" s="64" t="s">
        <v>175</v>
      </c>
      <c r="H211" s="125" t="s">
        <v>56</v>
      </c>
      <c r="I211" s="64" t="s">
        <v>57</v>
      </c>
      <c r="J211" s="64" t="s">
        <v>63</v>
      </c>
      <c r="K211" s="65">
        <v>42835</v>
      </c>
      <c r="L211" s="65">
        <v>42947</v>
      </c>
      <c r="M211" s="64" t="s">
        <v>1448</v>
      </c>
    </row>
    <row r="212" spans="1:13" ht="15" customHeight="1" x14ac:dyDescent="0.25">
      <c r="A212" s="64" t="s">
        <v>680</v>
      </c>
      <c r="B212" s="125" t="s">
        <v>681</v>
      </c>
      <c r="C212" s="125" t="s">
        <v>677</v>
      </c>
      <c r="D212" s="64" t="s">
        <v>18</v>
      </c>
      <c r="E212" s="76">
        <v>100</v>
      </c>
      <c r="F212" s="64" t="s">
        <v>71</v>
      </c>
      <c r="G212" s="64" t="s">
        <v>175</v>
      </c>
      <c r="H212" s="125" t="s">
        <v>56</v>
      </c>
      <c r="I212" s="64" t="s">
        <v>57</v>
      </c>
      <c r="J212" s="64" t="s">
        <v>63</v>
      </c>
      <c r="K212" s="65">
        <v>42863</v>
      </c>
      <c r="L212" s="65">
        <v>43100</v>
      </c>
      <c r="M212" s="64" t="s">
        <v>1448</v>
      </c>
    </row>
    <row r="213" spans="1:13" ht="15" customHeight="1" x14ac:dyDescent="0.25">
      <c r="A213" s="64" t="s">
        <v>682</v>
      </c>
      <c r="B213" s="125" t="s">
        <v>300</v>
      </c>
      <c r="C213" s="125" t="s">
        <v>683</v>
      </c>
      <c r="D213" s="64" t="s">
        <v>64</v>
      </c>
      <c r="E213" s="76">
        <v>100</v>
      </c>
      <c r="F213" s="64" t="s">
        <v>71</v>
      </c>
      <c r="G213" s="64" t="s">
        <v>175</v>
      </c>
      <c r="H213" s="125" t="s">
        <v>56</v>
      </c>
      <c r="I213" s="64" t="s">
        <v>57</v>
      </c>
      <c r="J213" s="64" t="s">
        <v>63</v>
      </c>
      <c r="K213" s="65">
        <v>42826</v>
      </c>
      <c r="L213" s="65">
        <v>42947</v>
      </c>
      <c r="M213" s="64" t="s">
        <v>1448</v>
      </c>
    </row>
    <row r="214" spans="1:13" ht="15" customHeight="1" x14ac:dyDescent="0.25">
      <c r="A214" s="64" t="s">
        <v>684</v>
      </c>
      <c r="B214" s="125" t="s">
        <v>685</v>
      </c>
      <c r="C214" s="125" t="s">
        <v>683</v>
      </c>
      <c r="D214" s="64" t="s">
        <v>18</v>
      </c>
      <c r="E214" s="76">
        <v>100</v>
      </c>
      <c r="F214" s="64" t="s">
        <v>71</v>
      </c>
      <c r="G214" s="64" t="s">
        <v>175</v>
      </c>
      <c r="H214" s="125" t="s">
        <v>56</v>
      </c>
      <c r="I214" s="64" t="s">
        <v>57</v>
      </c>
      <c r="J214" s="64" t="s">
        <v>63</v>
      </c>
      <c r="K214" s="65">
        <v>42835</v>
      </c>
      <c r="L214" s="65">
        <v>42947</v>
      </c>
      <c r="M214" s="64" t="s">
        <v>1448</v>
      </c>
    </row>
    <row r="215" spans="1:13" ht="15" customHeight="1" x14ac:dyDescent="0.25">
      <c r="A215" s="64" t="s">
        <v>686</v>
      </c>
      <c r="B215" s="125" t="s">
        <v>687</v>
      </c>
      <c r="C215" s="125" t="s">
        <v>688</v>
      </c>
      <c r="D215" s="64" t="s">
        <v>191</v>
      </c>
      <c r="E215" s="76">
        <v>60</v>
      </c>
      <c r="F215" s="64" t="s">
        <v>71</v>
      </c>
      <c r="G215" s="64" t="s">
        <v>175</v>
      </c>
      <c r="H215" s="125" t="s">
        <v>30</v>
      </c>
      <c r="I215" s="64" t="s">
        <v>31</v>
      </c>
      <c r="J215" s="64" t="s">
        <v>32</v>
      </c>
      <c r="K215" s="65">
        <v>42864</v>
      </c>
      <c r="L215" s="65">
        <v>43228</v>
      </c>
      <c r="M215" s="64" t="s">
        <v>1448</v>
      </c>
    </row>
    <row r="216" spans="1:13" ht="15" customHeight="1" x14ac:dyDescent="0.25">
      <c r="A216" s="64" t="s">
        <v>690</v>
      </c>
      <c r="B216" s="125" t="s">
        <v>691</v>
      </c>
      <c r="C216" s="125" t="s">
        <v>692</v>
      </c>
      <c r="D216" s="64" t="s">
        <v>18</v>
      </c>
      <c r="E216" s="76">
        <v>100</v>
      </c>
      <c r="F216" s="64" t="s">
        <v>71</v>
      </c>
      <c r="G216" s="64" t="s">
        <v>85</v>
      </c>
      <c r="H216" s="125" t="s">
        <v>29</v>
      </c>
      <c r="I216" s="64" t="s">
        <v>1470</v>
      </c>
      <c r="J216" s="64" t="s">
        <v>35</v>
      </c>
      <c r="K216" s="65">
        <v>42870</v>
      </c>
      <c r="L216" s="65">
        <v>42947</v>
      </c>
      <c r="M216" s="64" t="s">
        <v>1448</v>
      </c>
    </row>
    <row r="217" spans="1:13" ht="15" customHeight="1" x14ac:dyDescent="0.25">
      <c r="A217" s="64" t="s">
        <v>693</v>
      </c>
      <c r="B217" s="125" t="s">
        <v>694</v>
      </c>
      <c r="C217" s="125" t="s">
        <v>692</v>
      </c>
      <c r="D217" s="64" t="s">
        <v>18</v>
      </c>
      <c r="E217" s="76">
        <v>100</v>
      </c>
      <c r="F217" s="64" t="s">
        <v>71</v>
      </c>
      <c r="G217" s="64" t="s">
        <v>85</v>
      </c>
      <c r="H217" s="125" t="s">
        <v>29</v>
      </c>
      <c r="I217" s="64" t="s">
        <v>1470</v>
      </c>
      <c r="J217" s="64" t="s">
        <v>35</v>
      </c>
      <c r="K217" s="65">
        <v>42870</v>
      </c>
      <c r="L217" s="65">
        <v>42901</v>
      </c>
      <c r="M217" s="64" t="s">
        <v>1448</v>
      </c>
    </row>
    <row r="218" spans="1:13" ht="15" customHeight="1" x14ac:dyDescent="0.25">
      <c r="A218" s="64" t="s">
        <v>695</v>
      </c>
      <c r="B218" s="125" t="s">
        <v>696</v>
      </c>
      <c r="C218" s="125" t="s">
        <v>697</v>
      </c>
      <c r="D218" s="64" t="s">
        <v>18</v>
      </c>
      <c r="E218" s="76">
        <v>100</v>
      </c>
      <c r="F218" s="64" t="s">
        <v>71</v>
      </c>
      <c r="G218" s="64" t="s">
        <v>85</v>
      </c>
      <c r="H218" s="125" t="s">
        <v>29</v>
      </c>
      <c r="I218" s="64" t="s">
        <v>1470</v>
      </c>
      <c r="J218" s="64" t="s">
        <v>35</v>
      </c>
      <c r="K218" s="65">
        <v>42870</v>
      </c>
      <c r="L218" s="65">
        <v>42947</v>
      </c>
      <c r="M218" s="64" t="s">
        <v>1448</v>
      </c>
    </row>
    <row r="219" spans="1:13" ht="15" customHeight="1" x14ac:dyDescent="0.25">
      <c r="A219" s="64" t="s">
        <v>698</v>
      </c>
      <c r="B219" s="125" t="s">
        <v>699</v>
      </c>
      <c r="C219" s="125" t="s">
        <v>700</v>
      </c>
      <c r="D219" s="64" t="s">
        <v>18</v>
      </c>
      <c r="E219" s="76">
        <v>100</v>
      </c>
      <c r="F219" s="64" t="s">
        <v>71</v>
      </c>
      <c r="G219" s="64" t="s">
        <v>85</v>
      </c>
      <c r="H219" s="125" t="s">
        <v>29</v>
      </c>
      <c r="I219" s="64" t="s">
        <v>1470</v>
      </c>
      <c r="J219" s="64" t="s">
        <v>35</v>
      </c>
      <c r="K219" s="65">
        <v>42870</v>
      </c>
      <c r="L219" s="65">
        <v>42931</v>
      </c>
      <c r="M219" s="64" t="s">
        <v>1448</v>
      </c>
    </row>
    <row r="220" spans="1:13" ht="15" customHeight="1" x14ac:dyDescent="0.25">
      <c r="A220" s="64" t="s">
        <v>701</v>
      </c>
      <c r="B220" s="125" t="s">
        <v>702</v>
      </c>
      <c r="C220" s="125" t="s">
        <v>703</v>
      </c>
      <c r="D220" s="64" t="s">
        <v>18</v>
      </c>
      <c r="E220" s="76">
        <v>100</v>
      </c>
      <c r="F220" s="64" t="s">
        <v>71</v>
      </c>
      <c r="G220" s="64" t="s">
        <v>85</v>
      </c>
      <c r="H220" s="125" t="s">
        <v>29</v>
      </c>
      <c r="I220" s="64" t="s">
        <v>1470</v>
      </c>
      <c r="J220" s="64" t="s">
        <v>35</v>
      </c>
      <c r="K220" s="65">
        <v>42870</v>
      </c>
      <c r="L220" s="65">
        <v>42901</v>
      </c>
      <c r="M220" s="64" t="s">
        <v>1448</v>
      </c>
    </row>
    <row r="221" spans="1:13" ht="15" customHeight="1" x14ac:dyDescent="0.25">
      <c r="A221" s="64" t="s">
        <v>704</v>
      </c>
      <c r="B221" s="125" t="s">
        <v>705</v>
      </c>
      <c r="C221" s="125" t="s">
        <v>706</v>
      </c>
      <c r="D221" s="64" t="s">
        <v>18</v>
      </c>
      <c r="E221" s="76">
        <v>100</v>
      </c>
      <c r="F221" s="64" t="s">
        <v>71</v>
      </c>
      <c r="G221" s="64" t="s">
        <v>85</v>
      </c>
      <c r="H221" s="125" t="s">
        <v>29</v>
      </c>
      <c r="I221" s="64" t="s">
        <v>1470</v>
      </c>
      <c r="J221" s="64" t="s">
        <v>35</v>
      </c>
      <c r="K221" s="65">
        <v>42870</v>
      </c>
      <c r="L221" s="65">
        <v>42901</v>
      </c>
      <c r="M221" s="64" t="s">
        <v>1448</v>
      </c>
    </row>
    <row r="222" spans="1:13" ht="15" customHeight="1" x14ac:dyDescent="0.25">
      <c r="A222" s="64" t="s">
        <v>707</v>
      </c>
      <c r="B222" s="125" t="s">
        <v>708</v>
      </c>
      <c r="C222" s="125" t="s">
        <v>709</v>
      </c>
      <c r="D222" s="64" t="s">
        <v>18</v>
      </c>
      <c r="E222" s="76">
        <v>100</v>
      </c>
      <c r="F222" s="64" t="s">
        <v>71</v>
      </c>
      <c r="G222" s="64" t="s">
        <v>85</v>
      </c>
      <c r="H222" s="125" t="s">
        <v>29</v>
      </c>
      <c r="I222" s="64" t="s">
        <v>1470</v>
      </c>
      <c r="J222" s="64" t="s">
        <v>35</v>
      </c>
      <c r="K222" s="65">
        <v>42870</v>
      </c>
      <c r="L222" s="65">
        <v>42947</v>
      </c>
      <c r="M222" s="64" t="s">
        <v>1448</v>
      </c>
    </row>
    <row r="223" spans="1:13" ht="15" customHeight="1" x14ac:dyDescent="0.25">
      <c r="A223" s="64" t="s">
        <v>710</v>
      </c>
      <c r="B223" s="125" t="s">
        <v>711</v>
      </c>
      <c r="C223" s="125" t="s">
        <v>712</v>
      </c>
      <c r="D223" s="64" t="s">
        <v>18</v>
      </c>
      <c r="E223" s="76">
        <v>100</v>
      </c>
      <c r="F223" s="64" t="s">
        <v>71</v>
      </c>
      <c r="G223" s="64" t="s">
        <v>79</v>
      </c>
      <c r="H223" s="125" t="s">
        <v>49</v>
      </c>
      <c r="I223" s="64" t="s">
        <v>50</v>
      </c>
      <c r="J223" s="64" t="s">
        <v>51</v>
      </c>
      <c r="K223" s="65">
        <v>42891</v>
      </c>
      <c r="L223" s="65">
        <v>42916</v>
      </c>
      <c r="M223" s="64" t="s">
        <v>1448</v>
      </c>
    </row>
    <row r="224" spans="1:13" ht="15" customHeight="1" x14ac:dyDescent="0.25">
      <c r="A224" s="64" t="s">
        <v>713</v>
      </c>
      <c r="B224" s="125" t="s">
        <v>714</v>
      </c>
      <c r="C224" s="125" t="s">
        <v>715</v>
      </c>
      <c r="D224" s="64" t="s">
        <v>18</v>
      </c>
      <c r="E224" s="76">
        <v>100</v>
      </c>
      <c r="F224" s="64" t="s">
        <v>71</v>
      </c>
      <c r="G224" s="64" t="s">
        <v>79</v>
      </c>
      <c r="H224" s="125" t="s">
        <v>49</v>
      </c>
      <c r="I224" s="64" t="s">
        <v>50</v>
      </c>
      <c r="J224" s="64" t="s">
        <v>51</v>
      </c>
      <c r="K224" s="65">
        <v>42891</v>
      </c>
      <c r="L224" s="65">
        <v>42915</v>
      </c>
      <c r="M224" s="64" t="s">
        <v>1448</v>
      </c>
    </row>
    <row r="225" spans="1:13" ht="15" customHeight="1" x14ac:dyDescent="0.25">
      <c r="A225" s="64" t="s">
        <v>716</v>
      </c>
      <c r="B225" s="125" t="s">
        <v>717</v>
      </c>
      <c r="C225" s="125" t="s">
        <v>718</v>
      </c>
      <c r="D225" s="64" t="s">
        <v>18</v>
      </c>
      <c r="E225" s="76">
        <v>100</v>
      </c>
      <c r="F225" s="64" t="s">
        <v>71</v>
      </c>
      <c r="G225" s="64" t="s">
        <v>79</v>
      </c>
      <c r="H225" s="125" t="s">
        <v>49</v>
      </c>
      <c r="I225" s="64" t="s">
        <v>50</v>
      </c>
      <c r="J225" s="64" t="s">
        <v>51</v>
      </c>
      <c r="K225" s="65">
        <v>42891</v>
      </c>
      <c r="L225" s="65">
        <v>42915</v>
      </c>
      <c r="M225" s="64" t="s">
        <v>1448</v>
      </c>
    </row>
    <row r="226" spans="1:13" ht="15" customHeight="1" x14ac:dyDescent="0.25">
      <c r="A226" s="64" t="s">
        <v>719</v>
      </c>
      <c r="B226" s="125" t="s">
        <v>720</v>
      </c>
      <c r="C226" s="125" t="s">
        <v>721</v>
      </c>
      <c r="D226" s="64" t="s">
        <v>18</v>
      </c>
      <c r="E226" s="76">
        <v>100</v>
      </c>
      <c r="F226" s="64" t="s">
        <v>71</v>
      </c>
      <c r="G226" s="64" t="s">
        <v>175</v>
      </c>
      <c r="H226" s="125" t="s">
        <v>53</v>
      </c>
      <c r="I226" s="64" t="s">
        <v>1472</v>
      </c>
      <c r="J226" s="64" t="s">
        <v>54</v>
      </c>
      <c r="K226" s="65">
        <v>42947</v>
      </c>
      <c r="L226" s="65">
        <v>43131</v>
      </c>
      <c r="M226" s="64" t="s">
        <v>1448</v>
      </c>
    </row>
    <row r="227" spans="1:13" ht="15" customHeight="1" x14ac:dyDescent="0.25">
      <c r="A227" s="64" t="s">
        <v>722</v>
      </c>
      <c r="B227" s="125" t="s">
        <v>723</v>
      </c>
      <c r="C227" s="125" t="s">
        <v>721</v>
      </c>
      <c r="D227" s="64" t="s">
        <v>18</v>
      </c>
      <c r="E227" s="76">
        <v>100</v>
      </c>
      <c r="F227" s="64" t="s">
        <v>71</v>
      </c>
      <c r="G227" s="64" t="s">
        <v>175</v>
      </c>
      <c r="H227" s="125" t="s">
        <v>53</v>
      </c>
      <c r="I227" s="64" t="s">
        <v>1472</v>
      </c>
      <c r="J227" s="64" t="s">
        <v>54</v>
      </c>
      <c r="K227" s="65">
        <v>42947</v>
      </c>
      <c r="L227" s="65">
        <v>43131</v>
      </c>
      <c r="M227" s="64" t="s">
        <v>1448</v>
      </c>
    </row>
    <row r="228" spans="1:13" ht="15" customHeight="1" x14ac:dyDescent="0.25">
      <c r="A228" s="64" t="s">
        <v>724</v>
      </c>
      <c r="B228" s="125" t="s">
        <v>168</v>
      </c>
      <c r="C228" s="125" t="s">
        <v>725</v>
      </c>
      <c r="D228" s="64" t="s">
        <v>18</v>
      </c>
      <c r="E228" s="76">
        <v>100</v>
      </c>
      <c r="F228" s="64" t="s">
        <v>71</v>
      </c>
      <c r="G228" s="64" t="s">
        <v>72</v>
      </c>
      <c r="H228" s="125" t="s">
        <v>145</v>
      </c>
      <c r="I228" s="64" t="s">
        <v>1474</v>
      </c>
      <c r="J228" s="64" t="s">
        <v>146</v>
      </c>
      <c r="K228" s="65">
        <v>42893</v>
      </c>
      <c r="L228" s="65">
        <v>43038</v>
      </c>
      <c r="M228" s="64" t="s">
        <v>1448</v>
      </c>
    </row>
    <row r="229" spans="1:13" ht="15" customHeight="1" x14ac:dyDescent="0.25">
      <c r="A229" s="64" t="s">
        <v>726</v>
      </c>
      <c r="B229" s="125" t="s">
        <v>727</v>
      </c>
      <c r="C229" s="125" t="s">
        <v>728</v>
      </c>
      <c r="D229" s="64" t="s">
        <v>18</v>
      </c>
      <c r="E229" s="76">
        <v>100</v>
      </c>
      <c r="F229" s="64" t="s">
        <v>71</v>
      </c>
      <c r="G229" s="64" t="s">
        <v>72</v>
      </c>
      <c r="H229" s="125" t="s">
        <v>145</v>
      </c>
      <c r="I229" s="64" t="s">
        <v>1474</v>
      </c>
      <c r="J229" s="64" t="s">
        <v>146</v>
      </c>
      <c r="K229" s="65">
        <v>42893</v>
      </c>
      <c r="L229" s="65">
        <v>43038</v>
      </c>
      <c r="M229" s="64" t="s">
        <v>1448</v>
      </c>
    </row>
    <row r="230" spans="1:13" ht="15" customHeight="1" x14ac:dyDescent="0.25">
      <c r="A230" s="64" t="s">
        <v>729</v>
      </c>
      <c r="B230" s="125" t="s">
        <v>730</v>
      </c>
      <c r="C230" s="125" t="s">
        <v>731</v>
      </c>
      <c r="D230" s="64" t="s">
        <v>18</v>
      </c>
      <c r="E230" s="76">
        <v>100</v>
      </c>
      <c r="F230" s="64" t="s">
        <v>71</v>
      </c>
      <c r="G230" s="64" t="s">
        <v>72</v>
      </c>
      <c r="H230" s="125" t="s">
        <v>16</v>
      </c>
      <c r="I230" s="64" t="s">
        <v>142</v>
      </c>
      <c r="J230" s="64" t="s">
        <v>17</v>
      </c>
      <c r="K230" s="65">
        <v>42894</v>
      </c>
      <c r="L230" s="65">
        <v>43014</v>
      </c>
      <c r="M230" s="64" t="s">
        <v>1448</v>
      </c>
    </row>
    <row r="231" spans="1:13" ht="15" customHeight="1" x14ac:dyDescent="0.25">
      <c r="A231" s="64" t="s">
        <v>732</v>
      </c>
      <c r="B231" s="125" t="s">
        <v>733</v>
      </c>
      <c r="C231" s="125" t="s">
        <v>731</v>
      </c>
      <c r="D231" s="64" t="s">
        <v>18</v>
      </c>
      <c r="E231" s="76">
        <v>100</v>
      </c>
      <c r="F231" s="64" t="s">
        <v>71</v>
      </c>
      <c r="G231" s="64" t="s">
        <v>72</v>
      </c>
      <c r="H231" s="125" t="s">
        <v>16</v>
      </c>
      <c r="I231" s="64" t="s">
        <v>142</v>
      </c>
      <c r="J231" s="64" t="s">
        <v>17</v>
      </c>
      <c r="K231" s="65">
        <v>42894</v>
      </c>
      <c r="L231" s="65">
        <v>43014</v>
      </c>
      <c r="M231" s="64" t="s">
        <v>1448</v>
      </c>
    </row>
    <row r="232" spans="1:13" ht="15" customHeight="1" x14ac:dyDescent="0.25">
      <c r="A232" s="64" t="s">
        <v>734</v>
      </c>
      <c r="B232" s="125" t="s">
        <v>735</v>
      </c>
      <c r="C232" s="125" t="s">
        <v>731</v>
      </c>
      <c r="D232" s="64" t="s">
        <v>18</v>
      </c>
      <c r="E232" s="76">
        <v>100</v>
      </c>
      <c r="F232" s="64" t="s">
        <v>71</v>
      </c>
      <c r="G232" s="64" t="s">
        <v>72</v>
      </c>
      <c r="H232" s="125" t="s">
        <v>16</v>
      </c>
      <c r="I232" s="64" t="s">
        <v>142</v>
      </c>
      <c r="J232" s="64" t="s">
        <v>17</v>
      </c>
      <c r="K232" s="65">
        <v>42894</v>
      </c>
      <c r="L232" s="65">
        <v>43014</v>
      </c>
      <c r="M232" s="64" t="s">
        <v>1448</v>
      </c>
    </row>
    <row r="233" spans="1:13" ht="15" customHeight="1" x14ac:dyDescent="0.25">
      <c r="A233" s="64" t="s">
        <v>736</v>
      </c>
      <c r="B233" s="125" t="s">
        <v>737</v>
      </c>
      <c r="C233" s="125" t="s">
        <v>731</v>
      </c>
      <c r="D233" s="64" t="s">
        <v>18</v>
      </c>
      <c r="E233" s="76">
        <v>100</v>
      </c>
      <c r="F233" s="64" t="s">
        <v>71</v>
      </c>
      <c r="G233" s="64" t="s">
        <v>72</v>
      </c>
      <c r="H233" s="125" t="s">
        <v>16</v>
      </c>
      <c r="I233" s="64" t="s">
        <v>142</v>
      </c>
      <c r="J233" s="64" t="s">
        <v>17</v>
      </c>
      <c r="K233" s="65">
        <v>42894</v>
      </c>
      <c r="L233" s="65">
        <v>43014</v>
      </c>
      <c r="M233" s="64" t="s">
        <v>1448</v>
      </c>
    </row>
    <row r="234" spans="1:13" ht="15" customHeight="1" x14ac:dyDescent="0.25">
      <c r="A234" s="64" t="s">
        <v>738</v>
      </c>
      <c r="B234" s="125" t="s">
        <v>739</v>
      </c>
      <c r="C234" s="125" t="s">
        <v>731</v>
      </c>
      <c r="D234" s="64" t="s">
        <v>18</v>
      </c>
      <c r="E234" s="76">
        <v>100</v>
      </c>
      <c r="F234" s="64" t="s">
        <v>71</v>
      </c>
      <c r="G234" s="64" t="s">
        <v>72</v>
      </c>
      <c r="H234" s="125" t="s">
        <v>16</v>
      </c>
      <c r="I234" s="64" t="s">
        <v>142</v>
      </c>
      <c r="J234" s="64" t="s">
        <v>17</v>
      </c>
      <c r="K234" s="65">
        <v>42894</v>
      </c>
      <c r="L234" s="65">
        <v>43014</v>
      </c>
      <c r="M234" s="64" t="s">
        <v>1448</v>
      </c>
    </row>
    <row r="235" spans="1:13" ht="15" customHeight="1" x14ac:dyDescent="0.25">
      <c r="A235" s="64" t="s">
        <v>740</v>
      </c>
      <c r="B235" s="125" t="s">
        <v>735</v>
      </c>
      <c r="C235" s="125" t="s">
        <v>731</v>
      </c>
      <c r="D235" s="64" t="s">
        <v>18</v>
      </c>
      <c r="E235" s="76">
        <v>100</v>
      </c>
      <c r="F235" s="64" t="s">
        <v>71</v>
      </c>
      <c r="G235" s="64" t="s">
        <v>72</v>
      </c>
      <c r="H235" s="125" t="s">
        <v>66</v>
      </c>
      <c r="I235" s="64" t="s">
        <v>1469</v>
      </c>
      <c r="J235" s="64" t="s">
        <v>67</v>
      </c>
      <c r="K235" s="65">
        <v>42894</v>
      </c>
      <c r="L235" s="65">
        <v>43014</v>
      </c>
      <c r="M235" s="64" t="s">
        <v>1448</v>
      </c>
    </row>
    <row r="236" spans="1:13" ht="15" customHeight="1" x14ac:dyDescent="0.25">
      <c r="A236" s="64" t="s">
        <v>741</v>
      </c>
      <c r="B236" s="125" t="s">
        <v>737</v>
      </c>
      <c r="C236" s="125" t="s">
        <v>731</v>
      </c>
      <c r="D236" s="64" t="s">
        <v>18</v>
      </c>
      <c r="E236" s="76">
        <v>100</v>
      </c>
      <c r="F236" s="64" t="s">
        <v>71</v>
      </c>
      <c r="G236" s="64" t="s">
        <v>72</v>
      </c>
      <c r="H236" s="125" t="s">
        <v>66</v>
      </c>
      <c r="I236" s="64" t="s">
        <v>1469</v>
      </c>
      <c r="J236" s="64" t="s">
        <v>67</v>
      </c>
      <c r="K236" s="65">
        <v>42894</v>
      </c>
      <c r="L236" s="65">
        <v>43014</v>
      </c>
      <c r="M236" s="64" t="s">
        <v>1448</v>
      </c>
    </row>
    <row r="237" spans="1:13" ht="15" customHeight="1" x14ac:dyDescent="0.25">
      <c r="A237" s="64" t="s">
        <v>742</v>
      </c>
      <c r="B237" s="125" t="s">
        <v>739</v>
      </c>
      <c r="C237" s="125" t="s">
        <v>731</v>
      </c>
      <c r="D237" s="64" t="s">
        <v>18</v>
      </c>
      <c r="E237" s="76">
        <v>100</v>
      </c>
      <c r="F237" s="64" t="s">
        <v>71</v>
      </c>
      <c r="G237" s="64" t="s">
        <v>72</v>
      </c>
      <c r="H237" s="125" t="s">
        <v>66</v>
      </c>
      <c r="I237" s="64" t="s">
        <v>1469</v>
      </c>
      <c r="J237" s="64" t="s">
        <v>67</v>
      </c>
      <c r="K237" s="65">
        <v>42894</v>
      </c>
      <c r="L237" s="65">
        <v>43014</v>
      </c>
      <c r="M237" s="64" t="s">
        <v>1448</v>
      </c>
    </row>
    <row r="238" spans="1:13" ht="15" customHeight="1" x14ac:dyDescent="0.25">
      <c r="A238" s="64" t="s">
        <v>743</v>
      </c>
      <c r="B238" s="125" t="s">
        <v>735</v>
      </c>
      <c r="C238" s="125" t="s">
        <v>731</v>
      </c>
      <c r="D238" s="64" t="s">
        <v>18</v>
      </c>
      <c r="E238" s="76">
        <v>100</v>
      </c>
      <c r="F238" s="64" t="s">
        <v>71</v>
      </c>
      <c r="G238" s="64" t="s">
        <v>72</v>
      </c>
      <c r="H238" s="125" t="s">
        <v>141</v>
      </c>
      <c r="I238" s="64" t="s">
        <v>142</v>
      </c>
      <c r="J238" s="64" t="s">
        <v>144</v>
      </c>
      <c r="K238" s="65">
        <v>42894</v>
      </c>
      <c r="L238" s="65">
        <v>43014</v>
      </c>
      <c r="M238" s="64" t="s">
        <v>1448</v>
      </c>
    </row>
    <row r="239" spans="1:13" ht="15" customHeight="1" x14ac:dyDescent="0.25">
      <c r="A239" s="64" t="s">
        <v>744</v>
      </c>
      <c r="B239" s="125" t="s">
        <v>737</v>
      </c>
      <c r="C239" s="125" t="s">
        <v>731</v>
      </c>
      <c r="D239" s="64" t="s">
        <v>18</v>
      </c>
      <c r="E239" s="76">
        <v>100</v>
      </c>
      <c r="F239" s="64" t="s">
        <v>71</v>
      </c>
      <c r="G239" s="64" t="s">
        <v>72</v>
      </c>
      <c r="H239" s="125" t="s">
        <v>141</v>
      </c>
      <c r="I239" s="64" t="s">
        <v>142</v>
      </c>
      <c r="J239" s="64" t="s">
        <v>144</v>
      </c>
      <c r="K239" s="65">
        <v>42894</v>
      </c>
      <c r="L239" s="65">
        <v>43014</v>
      </c>
      <c r="M239" s="64" t="s">
        <v>1448</v>
      </c>
    </row>
    <row r="240" spans="1:13" ht="15" customHeight="1" x14ac:dyDescent="0.25">
      <c r="A240" s="64" t="s">
        <v>745</v>
      </c>
      <c r="B240" s="125" t="s">
        <v>739</v>
      </c>
      <c r="C240" s="125" t="s">
        <v>731</v>
      </c>
      <c r="D240" s="64" t="s">
        <v>64</v>
      </c>
      <c r="E240" s="76">
        <v>0</v>
      </c>
      <c r="F240" s="64" t="s">
        <v>71</v>
      </c>
      <c r="G240" s="64" t="s">
        <v>72</v>
      </c>
      <c r="H240" s="125" t="s">
        <v>141</v>
      </c>
      <c r="I240" s="64" t="s">
        <v>142</v>
      </c>
      <c r="J240" s="64" t="s">
        <v>144</v>
      </c>
      <c r="K240" s="65">
        <v>42894</v>
      </c>
      <c r="L240" s="65">
        <v>43159</v>
      </c>
      <c r="M240" s="64" t="s">
        <v>1448</v>
      </c>
    </row>
    <row r="241" spans="1:13" ht="15" customHeight="1" x14ac:dyDescent="0.25">
      <c r="A241" s="64" t="s">
        <v>746</v>
      </c>
      <c r="B241" s="125" t="s">
        <v>747</v>
      </c>
      <c r="C241" s="125" t="s">
        <v>748</v>
      </c>
      <c r="D241" s="64" t="s">
        <v>18</v>
      </c>
      <c r="E241" s="76">
        <v>100</v>
      </c>
      <c r="F241" s="64" t="s">
        <v>71</v>
      </c>
      <c r="G241" s="64" t="s">
        <v>72</v>
      </c>
      <c r="H241" s="125" t="s">
        <v>29</v>
      </c>
      <c r="I241" s="64" t="s">
        <v>1470</v>
      </c>
      <c r="J241" s="64" t="s">
        <v>65</v>
      </c>
      <c r="K241" s="65">
        <v>42902</v>
      </c>
      <c r="L241" s="65">
        <v>43100</v>
      </c>
      <c r="M241" s="64" t="s">
        <v>1448</v>
      </c>
    </row>
    <row r="242" spans="1:13" ht="15" customHeight="1" x14ac:dyDescent="0.25">
      <c r="A242" s="64" t="s">
        <v>749</v>
      </c>
      <c r="B242" s="125" t="s">
        <v>747</v>
      </c>
      <c r="C242" s="125" t="s">
        <v>750</v>
      </c>
      <c r="D242" s="64" t="s">
        <v>18</v>
      </c>
      <c r="E242" s="76">
        <v>100</v>
      </c>
      <c r="F242" s="64" t="s">
        <v>71</v>
      </c>
      <c r="G242" s="64" t="s">
        <v>72</v>
      </c>
      <c r="H242" s="125" t="s">
        <v>29</v>
      </c>
      <c r="I242" s="64" t="s">
        <v>1470</v>
      </c>
      <c r="J242" s="64" t="s">
        <v>65</v>
      </c>
      <c r="K242" s="65">
        <v>42902</v>
      </c>
      <c r="L242" s="65">
        <v>43100</v>
      </c>
      <c r="M242" s="64" t="s">
        <v>1448</v>
      </c>
    </row>
    <row r="243" spans="1:13" ht="15" customHeight="1" x14ac:dyDescent="0.25">
      <c r="A243" s="64" t="s">
        <v>751</v>
      </c>
      <c r="B243" s="125" t="s">
        <v>752</v>
      </c>
      <c r="C243" s="125" t="s">
        <v>753</v>
      </c>
      <c r="D243" s="64" t="s">
        <v>18</v>
      </c>
      <c r="E243" s="76">
        <v>100</v>
      </c>
      <c r="F243" s="64" t="s">
        <v>71</v>
      </c>
      <c r="G243" s="64" t="s">
        <v>72</v>
      </c>
      <c r="H243" s="125" t="s">
        <v>29</v>
      </c>
      <c r="I243" s="64" t="s">
        <v>1470</v>
      </c>
      <c r="J243" s="64" t="s">
        <v>65</v>
      </c>
      <c r="K243" s="65">
        <v>42902</v>
      </c>
      <c r="L243" s="65">
        <v>43100</v>
      </c>
      <c r="M243" s="64" t="s">
        <v>1448</v>
      </c>
    </row>
    <row r="244" spans="1:13" ht="15" customHeight="1" x14ac:dyDescent="0.25">
      <c r="A244" s="64" t="s">
        <v>754</v>
      </c>
      <c r="B244" s="125" t="s">
        <v>755</v>
      </c>
      <c r="C244" s="125" t="s">
        <v>753</v>
      </c>
      <c r="D244" s="64" t="s">
        <v>18</v>
      </c>
      <c r="E244" s="76">
        <v>100</v>
      </c>
      <c r="F244" s="64" t="s">
        <v>71</v>
      </c>
      <c r="G244" s="64" t="s">
        <v>72</v>
      </c>
      <c r="H244" s="125" t="s">
        <v>29</v>
      </c>
      <c r="I244" s="64" t="s">
        <v>1470</v>
      </c>
      <c r="J244" s="64" t="s">
        <v>65</v>
      </c>
      <c r="K244" s="65">
        <v>42902</v>
      </c>
      <c r="L244" s="65">
        <v>43100</v>
      </c>
      <c r="M244" s="64" t="s">
        <v>1448</v>
      </c>
    </row>
    <row r="245" spans="1:13" ht="15" customHeight="1" x14ac:dyDescent="0.25">
      <c r="A245" s="64" t="s">
        <v>756</v>
      </c>
      <c r="B245" s="125" t="s">
        <v>757</v>
      </c>
      <c r="C245" s="125" t="s">
        <v>753</v>
      </c>
      <c r="D245" s="64" t="s">
        <v>18</v>
      </c>
      <c r="E245" s="76">
        <v>100</v>
      </c>
      <c r="F245" s="64" t="s">
        <v>71</v>
      </c>
      <c r="G245" s="64" t="s">
        <v>72</v>
      </c>
      <c r="H245" s="125" t="s">
        <v>29</v>
      </c>
      <c r="I245" s="64" t="s">
        <v>1470</v>
      </c>
      <c r="J245" s="64" t="s">
        <v>65</v>
      </c>
      <c r="K245" s="65">
        <v>42902</v>
      </c>
      <c r="L245" s="65">
        <v>43100</v>
      </c>
      <c r="M245" s="64" t="s">
        <v>1448</v>
      </c>
    </row>
    <row r="246" spans="1:13" ht="15" customHeight="1" x14ac:dyDescent="0.25">
      <c r="A246" s="64" t="s">
        <v>758</v>
      </c>
      <c r="B246" s="125" t="s">
        <v>759</v>
      </c>
      <c r="C246" s="125" t="s">
        <v>82</v>
      </c>
      <c r="D246" s="64" t="s">
        <v>18</v>
      </c>
      <c r="E246" s="76">
        <v>100</v>
      </c>
      <c r="F246" s="64" t="s">
        <v>71</v>
      </c>
      <c r="G246" s="64" t="s">
        <v>79</v>
      </c>
      <c r="H246" s="125" t="s">
        <v>68</v>
      </c>
      <c r="I246" s="64" t="s">
        <v>1468</v>
      </c>
      <c r="J246" s="64" t="s">
        <v>69</v>
      </c>
      <c r="K246" s="65">
        <v>42095</v>
      </c>
      <c r="L246" s="65">
        <v>43038</v>
      </c>
      <c r="M246" s="64" t="s">
        <v>1448</v>
      </c>
    </row>
    <row r="247" spans="1:13" ht="15" customHeight="1" x14ac:dyDescent="0.25">
      <c r="A247" s="64" t="s">
        <v>760</v>
      </c>
      <c r="B247" s="125" t="s">
        <v>761</v>
      </c>
      <c r="C247" s="125" t="s">
        <v>762</v>
      </c>
      <c r="D247" s="64" t="s">
        <v>18</v>
      </c>
      <c r="E247" s="76">
        <v>100</v>
      </c>
      <c r="F247" s="64" t="s">
        <v>71</v>
      </c>
      <c r="G247" s="64" t="s">
        <v>175</v>
      </c>
      <c r="H247" s="125" t="s">
        <v>53</v>
      </c>
      <c r="I247" s="64" t="s">
        <v>1472</v>
      </c>
      <c r="J247" s="64" t="s">
        <v>54</v>
      </c>
      <c r="K247" s="65">
        <v>42946</v>
      </c>
      <c r="L247" s="65">
        <v>43131</v>
      </c>
      <c r="M247" s="64" t="s">
        <v>1448</v>
      </c>
    </row>
    <row r="248" spans="1:13" ht="15" customHeight="1" x14ac:dyDescent="0.25">
      <c r="A248" s="64" t="s">
        <v>763</v>
      </c>
      <c r="B248" s="125" t="s">
        <v>764</v>
      </c>
      <c r="C248" s="125" t="s">
        <v>765</v>
      </c>
      <c r="D248" s="64" t="s">
        <v>129</v>
      </c>
      <c r="E248" s="76">
        <v>50</v>
      </c>
      <c r="F248" s="64" t="s">
        <v>71</v>
      </c>
      <c r="G248" s="64" t="s">
        <v>175</v>
      </c>
      <c r="H248" s="125" t="s">
        <v>30</v>
      </c>
      <c r="I248" s="64" t="s">
        <v>31</v>
      </c>
      <c r="J248" s="64" t="s">
        <v>32</v>
      </c>
      <c r="K248" s="65">
        <v>42937</v>
      </c>
      <c r="L248" s="65">
        <v>43098</v>
      </c>
      <c r="M248" s="64" t="s">
        <v>1448</v>
      </c>
    </row>
    <row r="249" spans="1:13" ht="15" customHeight="1" x14ac:dyDescent="0.25">
      <c r="A249" s="64" t="s">
        <v>766</v>
      </c>
      <c r="B249" s="125" t="s">
        <v>767</v>
      </c>
      <c r="C249" s="125" t="s">
        <v>768</v>
      </c>
      <c r="D249" s="64" t="s">
        <v>129</v>
      </c>
      <c r="E249" s="76">
        <v>40</v>
      </c>
      <c r="F249" s="64" t="s">
        <v>71</v>
      </c>
      <c r="G249" s="64" t="s">
        <v>175</v>
      </c>
      <c r="H249" s="125" t="s">
        <v>30</v>
      </c>
      <c r="I249" s="64" t="s">
        <v>31</v>
      </c>
      <c r="J249" s="64" t="s">
        <v>32</v>
      </c>
      <c r="K249" s="65">
        <v>42937</v>
      </c>
      <c r="L249" s="65">
        <v>43098</v>
      </c>
      <c r="M249" s="64" t="s">
        <v>1448</v>
      </c>
    </row>
    <row r="250" spans="1:13" ht="15" customHeight="1" x14ac:dyDescent="0.25">
      <c r="A250" s="64" t="s">
        <v>769</v>
      </c>
      <c r="B250" s="125" t="s">
        <v>770</v>
      </c>
      <c r="C250" s="125" t="s">
        <v>771</v>
      </c>
      <c r="D250" s="64" t="s">
        <v>18</v>
      </c>
      <c r="E250" s="76">
        <v>100</v>
      </c>
      <c r="F250" s="64" t="s">
        <v>71</v>
      </c>
      <c r="G250" s="64" t="s">
        <v>75</v>
      </c>
      <c r="H250" s="125" t="s">
        <v>141</v>
      </c>
      <c r="I250" s="64" t="s">
        <v>142</v>
      </c>
      <c r="J250" s="64" t="s">
        <v>144</v>
      </c>
      <c r="K250" s="65">
        <v>42923</v>
      </c>
      <c r="L250" s="65">
        <v>42989</v>
      </c>
      <c r="M250" s="64" t="s">
        <v>1448</v>
      </c>
    </row>
    <row r="251" spans="1:13" ht="15" customHeight="1" x14ac:dyDescent="0.25">
      <c r="A251" s="64" t="s">
        <v>772</v>
      </c>
      <c r="B251" s="125" t="s">
        <v>773</v>
      </c>
      <c r="C251" s="125" t="s">
        <v>774</v>
      </c>
      <c r="D251" s="64" t="s">
        <v>18</v>
      </c>
      <c r="E251" s="76">
        <v>100</v>
      </c>
      <c r="F251" s="64" t="s">
        <v>71</v>
      </c>
      <c r="G251" s="64" t="s">
        <v>75</v>
      </c>
      <c r="H251" s="125" t="s">
        <v>16</v>
      </c>
      <c r="I251" s="64" t="s">
        <v>142</v>
      </c>
      <c r="J251" s="64" t="s">
        <v>17</v>
      </c>
      <c r="K251" s="65">
        <v>42923</v>
      </c>
      <c r="L251" s="65">
        <v>43288</v>
      </c>
      <c r="M251" s="64" t="s">
        <v>1448</v>
      </c>
    </row>
    <row r="252" spans="1:13" ht="15" customHeight="1" x14ac:dyDescent="0.25">
      <c r="A252" s="64" t="s">
        <v>775</v>
      </c>
      <c r="B252" s="125" t="s">
        <v>776</v>
      </c>
      <c r="C252" s="125" t="s">
        <v>777</v>
      </c>
      <c r="D252" s="64" t="s">
        <v>18</v>
      </c>
      <c r="E252" s="76">
        <v>100</v>
      </c>
      <c r="F252" s="64" t="s">
        <v>71</v>
      </c>
      <c r="G252" s="64" t="s">
        <v>75</v>
      </c>
      <c r="H252" s="125" t="s">
        <v>141</v>
      </c>
      <c r="I252" s="64" t="s">
        <v>142</v>
      </c>
      <c r="J252" s="64" t="s">
        <v>144</v>
      </c>
      <c r="K252" s="65">
        <v>42923</v>
      </c>
      <c r="L252" s="65">
        <v>42989</v>
      </c>
      <c r="M252" s="64" t="s">
        <v>1448</v>
      </c>
    </row>
    <row r="253" spans="1:13" ht="15" customHeight="1" x14ac:dyDescent="0.25">
      <c r="A253" s="64" t="s">
        <v>778</v>
      </c>
      <c r="B253" s="125" t="s">
        <v>779</v>
      </c>
      <c r="C253" s="125" t="s">
        <v>780</v>
      </c>
      <c r="D253" s="64" t="s">
        <v>18</v>
      </c>
      <c r="E253" s="76">
        <v>100</v>
      </c>
      <c r="F253" s="64" t="s">
        <v>71</v>
      </c>
      <c r="G253" s="64" t="s">
        <v>175</v>
      </c>
      <c r="H253" s="125" t="s">
        <v>49</v>
      </c>
      <c r="I253" s="64" t="s">
        <v>50</v>
      </c>
      <c r="J253" s="64" t="s">
        <v>51</v>
      </c>
      <c r="K253" s="65">
        <v>42948</v>
      </c>
      <c r="L253" s="65">
        <v>43007</v>
      </c>
      <c r="M253" s="64" t="s">
        <v>1448</v>
      </c>
    </row>
    <row r="254" spans="1:13" ht="15" customHeight="1" x14ac:dyDescent="0.25">
      <c r="A254" s="64" t="s">
        <v>781</v>
      </c>
      <c r="B254" s="125" t="s">
        <v>782</v>
      </c>
      <c r="C254" s="125" t="s">
        <v>783</v>
      </c>
      <c r="D254" s="64" t="s">
        <v>18</v>
      </c>
      <c r="E254" s="76">
        <v>100</v>
      </c>
      <c r="F254" s="64" t="s">
        <v>71</v>
      </c>
      <c r="G254" s="64" t="s">
        <v>175</v>
      </c>
      <c r="H254" s="125" t="s">
        <v>49</v>
      </c>
      <c r="I254" s="64" t="s">
        <v>50</v>
      </c>
      <c r="J254" s="64" t="s">
        <v>51</v>
      </c>
      <c r="K254" s="65">
        <v>42947</v>
      </c>
      <c r="L254" s="65">
        <v>42976</v>
      </c>
      <c r="M254" s="64" t="s">
        <v>1448</v>
      </c>
    </row>
    <row r="255" spans="1:13" ht="15" customHeight="1" x14ac:dyDescent="0.25">
      <c r="A255" s="64" t="s">
        <v>784</v>
      </c>
      <c r="B255" s="125" t="s">
        <v>785</v>
      </c>
      <c r="C255" s="125" t="s">
        <v>786</v>
      </c>
      <c r="D255" s="64" t="s">
        <v>18</v>
      </c>
      <c r="E255" s="76">
        <v>100</v>
      </c>
      <c r="F255" s="64" t="s">
        <v>71</v>
      </c>
      <c r="G255" s="64" t="s">
        <v>175</v>
      </c>
      <c r="H255" s="125" t="s">
        <v>42</v>
      </c>
      <c r="I255" s="64" t="s">
        <v>43</v>
      </c>
      <c r="J255" s="64" t="s">
        <v>44</v>
      </c>
      <c r="K255" s="65">
        <v>42940</v>
      </c>
      <c r="L255" s="65">
        <v>42978</v>
      </c>
      <c r="M255" s="64" t="s">
        <v>1448</v>
      </c>
    </row>
    <row r="256" spans="1:13" ht="15" customHeight="1" x14ac:dyDescent="0.25">
      <c r="A256" s="64" t="s">
        <v>787</v>
      </c>
      <c r="B256" s="125" t="s">
        <v>788</v>
      </c>
      <c r="C256" s="125" t="s">
        <v>789</v>
      </c>
      <c r="D256" s="64" t="s">
        <v>18</v>
      </c>
      <c r="E256" s="76">
        <v>100</v>
      </c>
      <c r="F256" s="64" t="s">
        <v>71</v>
      </c>
      <c r="G256" s="64" t="s">
        <v>175</v>
      </c>
      <c r="H256" s="125" t="s">
        <v>42</v>
      </c>
      <c r="I256" s="64" t="s">
        <v>43</v>
      </c>
      <c r="J256" s="64" t="s">
        <v>44</v>
      </c>
      <c r="K256" s="65">
        <v>42940</v>
      </c>
      <c r="L256" s="65">
        <v>42978</v>
      </c>
      <c r="M256" s="64" t="s">
        <v>1448</v>
      </c>
    </row>
    <row r="257" spans="1:13" ht="15" customHeight="1" x14ac:dyDescent="0.25">
      <c r="A257" s="64" t="s">
        <v>790</v>
      </c>
      <c r="B257" s="125" t="s">
        <v>791</v>
      </c>
      <c r="C257" s="125" t="s">
        <v>792</v>
      </c>
      <c r="D257" s="64" t="s">
        <v>18</v>
      </c>
      <c r="E257" s="76">
        <v>100</v>
      </c>
      <c r="F257" s="64" t="s">
        <v>71</v>
      </c>
      <c r="G257" s="64" t="s">
        <v>175</v>
      </c>
      <c r="H257" s="125" t="s">
        <v>36</v>
      </c>
      <c r="I257" s="64" t="s">
        <v>37</v>
      </c>
      <c r="J257" s="64" t="s">
        <v>38</v>
      </c>
      <c r="K257" s="65">
        <v>42937</v>
      </c>
      <c r="L257" s="65">
        <v>43100</v>
      </c>
      <c r="M257" s="64" t="s">
        <v>1448</v>
      </c>
    </row>
    <row r="258" spans="1:13" ht="15" customHeight="1" x14ac:dyDescent="0.25">
      <c r="A258" s="64" t="s">
        <v>793</v>
      </c>
      <c r="B258" s="125" t="s">
        <v>794</v>
      </c>
      <c r="C258" s="125" t="s">
        <v>795</v>
      </c>
      <c r="D258" s="64" t="s">
        <v>18</v>
      </c>
      <c r="E258" s="76">
        <v>100</v>
      </c>
      <c r="F258" s="64" t="s">
        <v>71</v>
      </c>
      <c r="G258" s="64" t="s">
        <v>175</v>
      </c>
      <c r="H258" s="125" t="s">
        <v>36</v>
      </c>
      <c r="I258" s="64" t="s">
        <v>37</v>
      </c>
      <c r="J258" s="64" t="s">
        <v>38</v>
      </c>
      <c r="K258" s="65">
        <v>42937</v>
      </c>
      <c r="L258" s="65">
        <v>43100</v>
      </c>
      <c r="M258" s="64" t="s">
        <v>1448</v>
      </c>
    </row>
    <row r="259" spans="1:13" ht="15" customHeight="1" x14ac:dyDescent="0.25">
      <c r="A259" s="64" t="s">
        <v>796</v>
      </c>
      <c r="B259" s="125" t="s">
        <v>797</v>
      </c>
      <c r="C259" s="125" t="s">
        <v>798</v>
      </c>
      <c r="D259" s="64" t="s">
        <v>64</v>
      </c>
      <c r="E259" s="76">
        <v>100</v>
      </c>
      <c r="F259" s="64" t="s">
        <v>71</v>
      </c>
      <c r="G259" s="64" t="s">
        <v>689</v>
      </c>
      <c r="H259" s="125" t="s">
        <v>36</v>
      </c>
      <c r="I259" s="64" t="s">
        <v>37</v>
      </c>
      <c r="J259" s="64" t="s">
        <v>38</v>
      </c>
      <c r="K259" s="65">
        <v>42937</v>
      </c>
      <c r="L259" s="65">
        <v>43100</v>
      </c>
      <c r="M259" s="64" t="s">
        <v>1448</v>
      </c>
    </row>
    <row r="260" spans="1:13" ht="15" customHeight="1" x14ac:dyDescent="0.25">
      <c r="A260" s="64" t="s">
        <v>799</v>
      </c>
      <c r="B260" s="125" t="s">
        <v>800</v>
      </c>
      <c r="C260" s="125" t="s">
        <v>801</v>
      </c>
      <c r="D260" s="64" t="s">
        <v>18</v>
      </c>
      <c r="E260" s="76">
        <v>100</v>
      </c>
      <c r="F260" s="64" t="s">
        <v>71</v>
      </c>
      <c r="G260" s="64" t="s">
        <v>175</v>
      </c>
      <c r="H260" s="125" t="s">
        <v>36</v>
      </c>
      <c r="I260" s="64" t="s">
        <v>37</v>
      </c>
      <c r="J260" s="64" t="s">
        <v>38</v>
      </c>
      <c r="K260" s="65">
        <v>42937</v>
      </c>
      <c r="L260" s="65">
        <v>43100</v>
      </c>
      <c r="M260" s="64" t="s">
        <v>1448</v>
      </c>
    </row>
    <row r="261" spans="1:13" ht="15" customHeight="1" x14ac:dyDescent="0.25">
      <c r="A261" s="64" t="s">
        <v>802</v>
      </c>
      <c r="B261" s="125" t="s">
        <v>803</v>
      </c>
      <c r="C261" s="125" t="s">
        <v>804</v>
      </c>
      <c r="D261" s="64" t="s">
        <v>18</v>
      </c>
      <c r="E261" s="76">
        <v>100</v>
      </c>
      <c r="F261" s="64" t="s">
        <v>71</v>
      </c>
      <c r="G261" s="64" t="s">
        <v>175</v>
      </c>
      <c r="H261" s="125" t="s">
        <v>62</v>
      </c>
      <c r="I261" s="64" t="s">
        <v>1466</v>
      </c>
      <c r="J261" s="64" t="s">
        <v>73</v>
      </c>
      <c r="K261" s="65">
        <v>42948</v>
      </c>
      <c r="L261" s="65">
        <v>42993</v>
      </c>
      <c r="M261" s="64" t="s">
        <v>1448</v>
      </c>
    </row>
    <row r="262" spans="1:13" ht="15" customHeight="1" x14ac:dyDescent="0.25">
      <c r="A262" s="64" t="s">
        <v>805</v>
      </c>
      <c r="B262" s="125" t="s">
        <v>806</v>
      </c>
      <c r="C262" s="125" t="s">
        <v>807</v>
      </c>
      <c r="D262" s="64" t="s">
        <v>18</v>
      </c>
      <c r="E262" s="76">
        <v>100</v>
      </c>
      <c r="F262" s="64" t="s">
        <v>71</v>
      </c>
      <c r="G262" s="64" t="s">
        <v>175</v>
      </c>
      <c r="H262" s="125" t="s">
        <v>62</v>
      </c>
      <c r="I262" s="64" t="s">
        <v>1466</v>
      </c>
      <c r="J262" s="64" t="s">
        <v>73</v>
      </c>
      <c r="K262" s="65">
        <v>42931</v>
      </c>
      <c r="L262" s="65">
        <v>42962</v>
      </c>
      <c r="M262" s="64" t="s">
        <v>1448</v>
      </c>
    </row>
    <row r="263" spans="1:13" ht="15" customHeight="1" x14ac:dyDescent="0.25">
      <c r="A263" s="64" t="s">
        <v>808</v>
      </c>
      <c r="B263" s="125" t="s">
        <v>809</v>
      </c>
      <c r="C263" s="125" t="s">
        <v>810</v>
      </c>
      <c r="D263" s="64" t="s">
        <v>18</v>
      </c>
      <c r="E263" s="76">
        <v>100</v>
      </c>
      <c r="F263" s="64" t="s">
        <v>71</v>
      </c>
      <c r="G263" s="64" t="s">
        <v>175</v>
      </c>
      <c r="H263" s="125" t="s">
        <v>56</v>
      </c>
      <c r="I263" s="64" t="s">
        <v>57</v>
      </c>
      <c r="J263" s="64" t="s">
        <v>63</v>
      </c>
      <c r="K263" s="65">
        <v>42971</v>
      </c>
      <c r="L263" s="65">
        <v>43014</v>
      </c>
      <c r="M263" s="64" t="s">
        <v>1448</v>
      </c>
    </row>
    <row r="264" spans="1:13" ht="15" customHeight="1" x14ac:dyDescent="0.25">
      <c r="A264" s="64" t="s">
        <v>812</v>
      </c>
      <c r="B264" s="125" t="s">
        <v>813</v>
      </c>
      <c r="C264" s="125" t="s">
        <v>814</v>
      </c>
      <c r="D264" s="64" t="s">
        <v>18</v>
      </c>
      <c r="E264" s="76">
        <v>100</v>
      </c>
      <c r="F264" s="64" t="s">
        <v>71</v>
      </c>
      <c r="G264" s="64" t="s">
        <v>175</v>
      </c>
      <c r="H264" s="125" t="s">
        <v>166</v>
      </c>
      <c r="I264" s="64" t="s">
        <v>167</v>
      </c>
      <c r="J264" s="64" t="s">
        <v>815</v>
      </c>
      <c r="K264" s="65">
        <v>42948</v>
      </c>
      <c r="L264" s="65">
        <v>43100</v>
      </c>
      <c r="M264" s="64" t="s">
        <v>1448</v>
      </c>
    </row>
    <row r="265" spans="1:13" ht="15" customHeight="1" x14ac:dyDescent="0.25">
      <c r="A265" s="64" t="s">
        <v>816</v>
      </c>
      <c r="B265" s="125" t="s">
        <v>817</v>
      </c>
      <c r="C265" s="125" t="s">
        <v>818</v>
      </c>
      <c r="D265" s="64" t="s">
        <v>18</v>
      </c>
      <c r="E265" s="76">
        <v>100</v>
      </c>
      <c r="F265" s="64" t="s">
        <v>71</v>
      </c>
      <c r="G265" s="64" t="s">
        <v>175</v>
      </c>
      <c r="H265" s="125" t="s">
        <v>166</v>
      </c>
      <c r="I265" s="64" t="s">
        <v>167</v>
      </c>
      <c r="J265" s="64" t="s">
        <v>815</v>
      </c>
      <c r="K265" s="65">
        <v>42948</v>
      </c>
      <c r="L265" s="65">
        <v>43100</v>
      </c>
      <c r="M265" s="64" t="s">
        <v>1448</v>
      </c>
    </row>
    <row r="266" spans="1:13" ht="15" customHeight="1" x14ac:dyDescent="0.25">
      <c r="A266" s="64" t="s">
        <v>819</v>
      </c>
      <c r="B266" s="125" t="s">
        <v>813</v>
      </c>
      <c r="C266" s="125" t="s">
        <v>820</v>
      </c>
      <c r="D266" s="64" t="s">
        <v>18</v>
      </c>
      <c r="E266" s="76">
        <v>100</v>
      </c>
      <c r="F266" s="64" t="s">
        <v>71</v>
      </c>
      <c r="G266" s="64" t="s">
        <v>175</v>
      </c>
      <c r="H266" s="125" t="s">
        <v>166</v>
      </c>
      <c r="I266" s="64" t="s">
        <v>167</v>
      </c>
      <c r="J266" s="64" t="s">
        <v>815</v>
      </c>
      <c r="K266" s="65">
        <v>42948</v>
      </c>
      <c r="L266" s="65">
        <v>43100</v>
      </c>
      <c r="M266" s="64" t="s">
        <v>1448</v>
      </c>
    </row>
    <row r="267" spans="1:13" ht="15" customHeight="1" x14ac:dyDescent="0.25">
      <c r="A267" s="64" t="s">
        <v>821</v>
      </c>
      <c r="B267" s="125" t="s">
        <v>822</v>
      </c>
      <c r="C267" s="125" t="s">
        <v>820</v>
      </c>
      <c r="D267" s="64" t="s">
        <v>18</v>
      </c>
      <c r="E267" s="76">
        <v>100</v>
      </c>
      <c r="F267" s="64" t="s">
        <v>71</v>
      </c>
      <c r="G267" s="64" t="s">
        <v>175</v>
      </c>
      <c r="H267" s="125" t="s">
        <v>166</v>
      </c>
      <c r="I267" s="64" t="s">
        <v>167</v>
      </c>
      <c r="J267" s="64" t="s">
        <v>815</v>
      </c>
      <c r="K267" s="65">
        <v>43008</v>
      </c>
      <c r="L267" s="65">
        <v>43100</v>
      </c>
      <c r="M267" s="64" t="s">
        <v>1448</v>
      </c>
    </row>
    <row r="268" spans="1:13" ht="15" customHeight="1" x14ac:dyDescent="0.25">
      <c r="A268" s="64" t="s">
        <v>823</v>
      </c>
      <c r="B268" s="125" t="s">
        <v>824</v>
      </c>
      <c r="C268" s="125" t="s">
        <v>820</v>
      </c>
      <c r="D268" s="64" t="s">
        <v>18</v>
      </c>
      <c r="E268" s="76">
        <v>100</v>
      </c>
      <c r="F268" s="64" t="s">
        <v>71</v>
      </c>
      <c r="G268" s="64" t="s">
        <v>175</v>
      </c>
      <c r="H268" s="125" t="s">
        <v>166</v>
      </c>
      <c r="I268" s="64" t="s">
        <v>167</v>
      </c>
      <c r="J268" s="64" t="s">
        <v>815</v>
      </c>
      <c r="K268" s="65">
        <v>42979</v>
      </c>
      <c r="L268" s="65">
        <v>43100</v>
      </c>
      <c r="M268" s="64" t="s">
        <v>1448</v>
      </c>
    </row>
    <row r="269" spans="1:13" ht="15" customHeight="1" x14ac:dyDescent="0.25">
      <c r="A269" s="64" t="s">
        <v>825</v>
      </c>
      <c r="B269" s="125" t="s">
        <v>826</v>
      </c>
      <c r="C269" s="125" t="s">
        <v>827</v>
      </c>
      <c r="D269" s="64" t="s">
        <v>18</v>
      </c>
      <c r="E269" s="76">
        <v>100</v>
      </c>
      <c r="F269" s="64" t="s">
        <v>71</v>
      </c>
      <c r="G269" s="64" t="s">
        <v>175</v>
      </c>
      <c r="H269" s="125" t="s">
        <v>166</v>
      </c>
      <c r="I269" s="64" t="s">
        <v>167</v>
      </c>
      <c r="J269" s="64" t="s">
        <v>815</v>
      </c>
      <c r="K269" s="65">
        <v>42979</v>
      </c>
      <c r="L269" s="65">
        <v>43100</v>
      </c>
      <c r="M269" s="64" t="s">
        <v>1448</v>
      </c>
    </row>
    <row r="270" spans="1:13" ht="15" customHeight="1" x14ac:dyDescent="0.25">
      <c r="A270" s="64" t="s">
        <v>828</v>
      </c>
      <c r="B270" s="125" t="s">
        <v>829</v>
      </c>
      <c r="C270" s="125" t="s">
        <v>827</v>
      </c>
      <c r="D270" s="64" t="s">
        <v>18</v>
      </c>
      <c r="E270" s="76">
        <v>100</v>
      </c>
      <c r="F270" s="64" t="s">
        <v>71</v>
      </c>
      <c r="G270" s="64" t="s">
        <v>175</v>
      </c>
      <c r="H270" s="125" t="s">
        <v>166</v>
      </c>
      <c r="I270" s="64" t="s">
        <v>167</v>
      </c>
      <c r="J270" s="64" t="s">
        <v>815</v>
      </c>
      <c r="K270" s="65">
        <v>42979</v>
      </c>
      <c r="L270" s="65">
        <v>43100</v>
      </c>
      <c r="M270" s="64" t="s">
        <v>1448</v>
      </c>
    </row>
    <row r="271" spans="1:13" ht="15" customHeight="1" x14ac:dyDescent="0.25">
      <c r="A271" s="64" t="s">
        <v>830</v>
      </c>
      <c r="B271" s="125" t="s">
        <v>813</v>
      </c>
      <c r="C271" s="125" t="s">
        <v>831</v>
      </c>
      <c r="D271" s="64" t="s">
        <v>12</v>
      </c>
      <c r="E271" s="76">
        <v>0</v>
      </c>
      <c r="F271" s="64" t="s">
        <v>71</v>
      </c>
      <c r="G271" s="64" t="s">
        <v>689</v>
      </c>
      <c r="H271" s="125" t="s">
        <v>166</v>
      </c>
      <c r="I271" s="64" t="s">
        <v>167</v>
      </c>
      <c r="J271" s="64" t="s">
        <v>815</v>
      </c>
      <c r="K271" s="65">
        <v>42948</v>
      </c>
      <c r="L271" s="65">
        <v>43100</v>
      </c>
      <c r="M271" s="64" t="s">
        <v>1448</v>
      </c>
    </row>
    <row r="272" spans="1:13" ht="15" customHeight="1" x14ac:dyDescent="0.25">
      <c r="A272" s="64" t="s">
        <v>832</v>
      </c>
      <c r="B272" s="125" t="s">
        <v>813</v>
      </c>
      <c r="C272" s="125" t="s">
        <v>833</v>
      </c>
      <c r="D272" s="64" t="s">
        <v>18</v>
      </c>
      <c r="E272" s="76">
        <v>100</v>
      </c>
      <c r="F272" s="64" t="s">
        <v>71</v>
      </c>
      <c r="G272" s="64" t="s">
        <v>175</v>
      </c>
      <c r="H272" s="125" t="s">
        <v>166</v>
      </c>
      <c r="I272" s="64" t="s">
        <v>167</v>
      </c>
      <c r="J272" s="64" t="s">
        <v>815</v>
      </c>
      <c r="K272" s="65">
        <v>42948</v>
      </c>
      <c r="L272" s="65">
        <v>43100</v>
      </c>
      <c r="M272" s="64" t="s">
        <v>1448</v>
      </c>
    </row>
    <row r="273" spans="1:13" ht="15" customHeight="1" x14ac:dyDescent="0.25">
      <c r="A273" s="64" t="s">
        <v>834</v>
      </c>
      <c r="B273" s="125" t="s">
        <v>813</v>
      </c>
      <c r="C273" s="125" t="s">
        <v>835</v>
      </c>
      <c r="D273" s="64" t="s">
        <v>18</v>
      </c>
      <c r="E273" s="76">
        <v>100</v>
      </c>
      <c r="F273" s="64" t="s">
        <v>71</v>
      </c>
      <c r="G273" s="64" t="s">
        <v>175</v>
      </c>
      <c r="H273" s="125" t="s">
        <v>166</v>
      </c>
      <c r="I273" s="64" t="s">
        <v>167</v>
      </c>
      <c r="J273" s="64" t="s">
        <v>815</v>
      </c>
      <c r="K273" s="65">
        <v>42948</v>
      </c>
      <c r="L273" s="65">
        <v>43100</v>
      </c>
      <c r="M273" s="64" t="s">
        <v>1448</v>
      </c>
    </row>
    <row r="274" spans="1:13" ht="15" customHeight="1" x14ac:dyDescent="0.25">
      <c r="A274" s="64" t="s">
        <v>836</v>
      </c>
      <c r="B274" s="125" t="s">
        <v>837</v>
      </c>
      <c r="C274" s="125" t="s">
        <v>835</v>
      </c>
      <c r="D274" s="64" t="s">
        <v>12</v>
      </c>
      <c r="E274" s="76">
        <v>0</v>
      </c>
      <c r="F274" s="64" t="s">
        <v>71</v>
      </c>
      <c r="G274" s="64" t="s">
        <v>175</v>
      </c>
      <c r="H274" s="125" t="s">
        <v>166</v>
      </c>
      <c r="I274" s="64" t="s">
        <v>167</v>
      </c>
      <c r="J274" s="64" t="s">
        <v>815</v>
      </c>
      <c r="K274" s="65">
        <v>42948</v>
      </c>
      <c r="L274" s="65">
        <v>43100</v>
      </c>
      <c r="M274" s="64" t="s">
        <v>1448</v>
      </c>
    </row>
    <row r="275" spans="1:13" ht="15" customHeight="1" x14ac:dyDescent="0.25">
      <c r="A275" s="64" t="s">
        <v>838</v>
      </c>
      <c r="B275" s="125" t="s">
        <v>839</v>
      </c>
      <c r="C275" s="125" t="s">
        <v>840</v>
      </c>
      <c r="D275" s="64" t="s">
        <v>64</v>
      </c>
      <c r="E275" s="76">
        <v>100</v>
      </c>
      <c r="F275" s="64" t="s">
        <v>71</v>
      </c>
      <c r="G275" s="64" t="s">
        <v>689</v>
      </c>
      <c r="H275" s="125" t="s">
        <v>166</v>
      </c>
      <c r="I275" s="64" t="s">
        <v>167</v>
      </c>
      <c r="J275" s="64" t="s">
        <v>815</v>
      </c>
      <c r="K275" s="65">
        <v>42948</v>
      </c>
      <c r="L275" s="65">
        <v>43100</v>
      </c>
      <c r="M275" s="64" t="s">
        <v>1448</v>
      </c>
    </row>
    <row r="276" spans="1:13" ht="15" customHeight="1" x14ac:dyDescent="0.25">
      <c r="A276" s="64" t="s">
        <v>841</v>
      </c>
      <c r="B276" s="125" t="s">
        <v>842</v>
      </c>
      <c r="C276" s="125" t="s">
        <v>840</v>
      </c>
      <c r="D276" s="64" t="s">
        <v>18</v>
      </c>
      <c r="E276" s="76">
        <v>100</v>
      </c>
      <c r="F276" s="64" t="s">
        <v>71</v>
      </c>
      <c r="G276" s="64" t="s">
        <v>175</v>
      </c>
      <c r="H276" s="125" t="s">
        <v>166</v>
      </c>
      <c r="I276" s="64" t="s">
        <v>167</v>
      </c>
      <c r="J276" s="64" t="s">
        <v>815</v>
      </c>
      <c r="K276" s="65">
        <v>42948</v>
      </c>
      <c r="L276" s="65">
        <v>43100</v>
      </c>
      <c r="M276" s="64" t="s">
        <v>1448</v>
      </c>
    </row>
    <row r="277" spans="1:13" ht="15" customHeight="1" x14ac:dyDescent="0.25">
      <c r="A277" s="64" t="s">
        <v>843</v>
      </c>
      <c r="B277" s="125" t="s">
        <v>844</v>
      </c>
      <c r="C277" s="125" t="s">
        <v>845</v>
      </c>
      <c r="D277" s="64" t="s">
        <v>18</v>
      </c>
      <c r="E277" s="76">
        <v>100</v>
      </c>
      <c r="F277" s="64" t="s">
        <v>71</v>
      </c>
      <c r="G277" s="64" t="s">
        <v>175</v>
      </c>
      <c r="H277" s="125" t="s">
        <v>166</v>
      </c>
      <c r="I277" s="64" t="s">
        <v>167</v>
      </c>
      <c r="J277" s="64" t="s">
        <v>815</v>
      </c>
      <c r="K277" s="65">
        <v>42948</v>
      </c>
      <c r="L277" s="65">
        <v>43100</v>
      </c>
      <c r="M277" s="64" t="s">
        <v>1448</v>
      </c>
    </row>
    <row r="278" spans="1:13" ht="15" customHeight="1" x14ac:dyDescent="0.25">
      <c r="A278" s="64" t="s">
        <v>846</v>
      </c>
      <c r="B278" s="125" t="s">
        <v>813</v>
      </c>
      <c r="C278" s="125" t="s">
        <v>847</v>
      </c>
      <c r="D278" s="64" t="s">
        <v>18</v>
      </c>
      <c r="E278" s="76">
        <v>100</v>
      </c>
      <c r="F278" s="64" t="s">
        <v>71</v>
      </c>
      <c r="G278" s="64" t="s">
        <v>175</v>
      </c>
      <c r="H278" s="125" t="s">
        <v>166</v>
      </c>
      <c r="I278" s="64" t="s">
        <v>167</v>
      </c>
      <c r="J278" s="64" t="s">
        <v>815</v>
      </c>
      <c r="K278" s="65">
        <v>42948</v>
      </c>
      <c r="L278" s="65">
        <v>43100</v>
      </c>
      <c r="M278" s="64" t="s">
        <v>1448</v>
      </c>
    </row>
    <row r="279" spans="1:13" ht="15" customHeight="1" x14ac:dyDescent="0.25">
      <c r="A279" s="64" t="s">
        <v>848</v>
      </c>
      <c r="B279" s="125" t="s">
        <v>849</v>
      </c>
      <c r="C279" s="125" t="s">
        <v>850</v>
      </c>
      <c r="D279" s="64" t="s">
        <v>18</v>
      </c>
      <c r="E279" s="76">
        <v>100</v>
      </c>
      <c r="F279" s="64" t="s">
        <v>71</v>
      </c>
      <c r="G279" s="64" t="s">
        <v>84</v>
      </c>
      <c r="H279" s="125" t="s">
        <v>21</v>
      </c>
      <c r="I279" s="64" t="s">
        <v>1475</v>
      </c>
      <c r="J279" s="64" t="s">
        <v>22</v>
      </c>
      <c r="K279" s="65">
        <v>42920</v>
      </c>
      <c r="L279" s="65">
        <v>43100</v>
      </c>
      <c r="M279" s="64" t="s">
        <v>1448</v>
      </c>
    </row>
    <row r="280" spans="1:13" ht="15" customHeight="1" x14ac:dyDescent="0.25">
      <c r="A280" s="64" t="s">
        <v>851</v>
      </c>
      <c r="B280" s="125" t="s">
        <v>852</v>
      </c>
      <c r="C280" s="125" t="s">
        <v>853</v>
      </c>
      <c r="D280" s="64" t="s">
        <v>64</v>
      </c>
      <c r="E280" s="76">
        <v>100</v>
      </c>
      <c r="F280" s="64" t="s">
        <v>71</v>
      </c>
      <c r="G280" s="64" t="s">
        <v>84</v>
      </c>
      <c r="H280" s="125" t="s">
        <v>21</v>
      </c>
      <c r="I280" s="64" t="s">
        <v>1475</v>
      </c>
      <c r="J280" s="64" t="s">
        <v>22</v>
      </c>
      <c r="K280" s="65">
        <v>42920</v>
      </c>
      <c r="L280" s="65">
        <v>43220</v>
      </c>
      <c r="M280" s="64" t="s">
        <v>1448</v>
      </c>
    </row>
    <row r="281" spans="1:13" ht="15" customHeight="1" x14ac:dyDescent="0.25">
      <c r="A281" s="64" t="s">
        <v>854</v>
      </c>
      <c r="B281" s="125" t="s">
        <v>855</v>
      </c>
      <c r="C281" s="125" t="s">
        <v>856</v>
      </c>
      <c r="D281" s="64" t="s">
        <v>64</v>
      </c>
      <c r="E281" s="76">
        <v>100</v>
      </c>
      <c r="F281" s="64" t="s">
        <v>71</v>
      </c>
      <c r="G281" s="64" t="s">
        <v>84</v>
      </c>
      <c r="H281" s="125" t="s">
        <v>21</v>
      </c>
      <c r="I281" s="64" t="s">
        <v>1475</v>
      </c>
      <c r="J281" s="64" t="s">
        <v>22</v>
      </c>
      <c r="K281" s="65">
        <v>42920</v>
      </c>
      <c r="L281" s="65">
        <v>43100</v>
      </c>
      <c r="M281" s="64" t="s">
        <v>1448</v>
      </c>
    </row>
    <row r="282" spans="1:13" ht="15" customHeight="1" x14ac:dyDescent="0.25">
      <c r="A282" s="64" t="s">
        <v>857</v>
      </c>
      <c r="B282" s="125" t="s">
        <v>858</v>
      </c>
      <c r="C282" s="125" t="s">
        <v>859</v>
      </c>
      <c r="D282" s="64" t="s">
        <v>64</v>
      </c>
      <c r="E282" s="76">
        <v>100</v>
      </c>
      <c r="F282" s="64" t="s">
        <v>71</v>
      </c>
      <c r="G282" s="64" t="s">
        <v>100</v>
      </c>
      <c r="H282" s="125" t="s">
        <v>860</v>
      </c>
      <c r="I282" s="64" t="s">
        <v>1476</v>
      </c>
      <c r="J282" s="64" t="s">
        <v>861</v>
      </c>
      <c r="K282" s="65">
        <v>42958</v>
      </c>
      <c r="L282" s="65">
        <v>43019</v>
      </c>
      <c r="M282" s="64" t="s">
        <v>1448</v>
      </c>
    </row>
    <row r="283" spans="1:13" ht="15" customHeight="1" x14ac:dyDescent="0.25">
      <c r="A283" s="64" t="s">
        <v>862</v>
      </c>
      <c r="B283" s="125" t="s">
        <v>863</v>
      </c>
      <c r="C283" s="125" t="s">
        <v>864</v>
      </c>
      <c r="D283" s="64" t="s">
        <v>64</v>
      </c>
      <c r="E283" s="76">
        <v>100</v>
      </c>
      <c r="F283" s="64" t="s">
        <v>71</v>
      </c>
      <c r="G283" s="64" t="s">
        <v>100</v>
      </c>
      <c r="H283" s="125" t="s">
        <v>860</v>
      </c>
      <c r="I283" s="64" t="s">
        <v>1476</v>
      </c>
      <c r="J283" s="64" t="s">
        <v>861</v>
      </c>
      <c r="K283" s="65">
        <v>42965</v>
      </c>
      <c r="L283" s="65">
        <v>43039</v>
      </c>
      <c r="M283" s="64" t="s">
        <v>1448</v>
      </c>
    </row>
    <row r="284" spans="1:13" ht="15" customHeight="1" x14ac:dyDescent="0.25">
      <c r="A284" s="64" t="s">
        <v>865</v>
      </c>
      <c r="B284" s="125" t="s">
        <v>866</v>
      </c>
      <c r="C284" s="125" t="s">
        <v>867</v>
      </c>
      <c r="D284" s="64" t="s">
        <v>191</v>
      </c>
      <c r="E284" s="76">
        <v>0</v>
      </c>
      <c r="F284" s="64" t="s">
        <v>71</v>
      </c>
      <c r="G284" s="64" t="s">
        <v>100</v>
      </c>
      <c r="H284" s="125" t="s">
        <v>860</v>
      </c>
      <c r="I284" s="64" t="s">
        <v>1476</v>
      </c>
      <c r="J284" s="64" t="s">
        <v>861</v>
      </c>
      <c r="K284" s="65">
        <v>42965</v>
      </c>
      <c r="L284" s="65">
        <v>43330</v>
      </c>
      <c r="M284" s="64" t="s">
        <v>1448</v>
      </c>
    </row>
    <row r="285" spans="1:13" ht="15" customHeight="1" x14ac:dyDescent="0.25">
      <c r="A285" s="64" t="s">
        <v>868</v>
      </c>
      <c r="B285" s="125" t="s">
        <v>869</v>
      </c>
      <c r="C285" s="125" t="s">
        <v>870</v>
      </c>
      <c r="D285" s="64" t="s">
        <v>18</v>
      </c>
      <c r="E285" s="76">
        <v>100</v>
      </c>
      <c r="F285" s="64" t="s">
        <v>71</v>
      </c>
      <c r="G285" s="64" t="s">
        <v>175</v>
      </c>
      <c r="H285" s="125" t="s">
        <v>60</v>
      </c>
      <c r="I285" s="64" t="s">
        <v>61</v>
      </c>
      <c r="J285" s="64" t="s">
        <v>99</v>
      </c>
      <c r="K285" s="65">
        <v>43010</v>
      </c>
      <c r="L285" s="65">
        <v>43073</v>
      </c>
      <c r="M285" s="64" t="s">
        <v>1448</v>
      </c>
    </row>
    <row r="286" spans="1:13" ht="15" customHeight="1" x14ac:dyDescent="0.25">
      <c r="A286" s="64" t="s">
        <v>871</v>
      </c>
      <c r="B286" s="125" t="s">
        <v>872</v>
      </c>
      <c r="C286" s="125" t="s">
        <v>870</v>
      </c>
      <c r="D286" s="64" t="s">
        <v>64</v>
      </c>
      <c r="E286" s="76">
        <v>100</v>
      </c>
      <c r="F286" s="64" t="s">
        <v>71</v>
      </c>
      <c r="G286" s="64" t="s">
        <v>175</v>
      </c>
      <c r="H286" s="125" t="s">
        <v>60</v>
      </c>
      <c r="I286" s="64" t="s">
        <v>61</v>
      </c>
      <c r="J286" s="64" t="s">
        <v>99</v>
      </c>
      <c r="K286" s="65">
        <v>43080</v>
      </c>
      <c r="L286" s="65">
        <v>43146</v>
      </c>
      <c r="M286" s="64" t="s">
        <v>1448</v>
      </c>
    </row>
    <row r="287" spans="1:13" ht="15" customHeight="1" x14ac:dyDescent="0.25">
      <c r="A287" s="64" t="s">
        <v>873</v>
      </c>
      <c r="B287" s="125" t="s">
        <v>874</v>
      </c>
      <c r="C287" s="125" t="s">
        <v>875</v>
      </c>
      <c r="D287" s="64" t="s">
        <v>18</v>
      </c>
      <c r="E287" s="76">
        <v>100</v>
      </c>
      <c r="F287" s="64" t="s">
        <v>71</v>
      </c>
      <c r="G287" s="64" t="s">
        <v>72</v>
      </c>
      <c r="H287" s="125" t="s">
        <v>42</v>
      </c>
      <c r="I287" s="64" t="s">
        <v>43</v>
      </c>
      <c r="J287" s="64" t="s">
        <v>44</v>
      </c>
      <c r="K287" s="65">
        <v>42975</v>
      </c>
      <c r="L287" s="65">
        <v>42978</v>
      </c>
      <c r="M287" s="64" t="s">
        <v>1448</v>
      </c>
    </row>
    <row r="288" spans="1:13" ht="15" customHeight="1" x14ac:dyDescent="0.25">
      <c r="A288" s="64" t="s">
        <v>876</v>
      </c>
      <c r="B288" s="125" t="s">
        <v>877</v>
      </c>
      <c r="C288" s="125" t="s">
        <v>875</v>
      </c>
      <c r="D288" s="64" t="s">
        <v>18</v>
      </c>
      <c r="E288" s="76">
        <v>100</v>
      </c>
      <c r="F288" s="64" t="s">
        <v>71</v>
      </c>
      <c r="G288" s="64" t="s">
        <v>72</v>
      </c>
      <c r="H288" s="125" t="s">
        <v>42</v>
      </c>
      <c r="I288" s="64" t="s">
        <v>43</v>
      </c>
      <c r="J288" s="64" t="s">
        <v>44</v>
      </c>
      <c r="K288" s="65">
        <v>42979</v>
      </c>
      <c r="L288" s="65">
        <v>43008</v>
      </c>
      <c r="M288" s="64" t="s">
        <v>1448</v>
      </c>
    </row>
    <row r="289" spans="1:13" ht="15" customHeight="1" x14ac:dyDescent="0.25">
      <c r="A289" s="64" t="s">
        <v>878</v>
      </c>
      <c r="B289" s="125" t="s">
        <v>879</v>
      </c>
      <c r="C289" s="125" t="s">
        <v>875</v>
      </c>
      <c r="D289" s="64" t="s">
        <v>18</v>
      </c>
      <c r="E289" s="76">
        <v>100</v>
      </c>
      <c r="F289" s="64" t="s">
        <v>71</v>
      </c>
      <c r="G289" s="64" t="s">
        <v>72</v>
      </c>
      <c r="H289" s="125" t="s">
        <v>42</v>
      </c>
      <c r="I289" s="64" t="s">
        <v>43</v>
      </c>
      <c r="J289" s="64" t="s">
        <v>811</v>
      </c>
      <c r="K289" s="65">
        <v>42979</v>
      </c>
      <c r="L289" s="65">
        <v>43039</v>
      </c>
      <c r="M289" s="64" t="s">
        <v>1448</v>
      </c>
    </row>
    <row r="290" spans="1:13" ht="15" customHeight="1" x14ac:dyDescent="0.25">
      <c r="A290" s="64" t="s">
        <v>880</v>
      </c>
      <c r="B290" s="125" t="s">
        <v>881</v>
      </c>
      <c r="C290" s="125" t="s">
        <v>882</v>
      </c>
      <c r="D290" s="64" t="s">
        <v>18</v>
      </c>
      <c r="E290" s="76">
        <v>100</v>
      </c>
      <c r="F290" s="64" t="s">
        <v>71</v>
      </c>
      <c r="G290" s="64" t="s">
        <v>72</v>
      </c>
      <c r="H290" s="125" t="s">
        <v>42</v>
      </c>
      <c r="I290" s="64" t="s">
        <v>43</v>
      </c>
      <c r="J290" s="64" t="s">
        <v>44</v>
      </c>
      <c r="K290" s="65">
        <v>42975</v>
      </c>
      <c r="L290" s="65">
        <v>42978</v>
      </c>
      <c r="M290" s="64" t="s">
        <v>1448</v>
      </c>
    </row>
    <row r="291" spans="1:13" ht="15" customHeight="1" x14ac:dyDescent="0.25">
      <c r="A291" s="64" t="s">
        <v>883</v>
      </c>
      <c r="B291" s="125" t="s">
        <v>884</v>
      </c>
      <c r="C291" s="125" t="s">
        <v>885</v>
      </c>
      <c r="D291" s="64" t="s">
        <v>191</v>
      </c>
      <c r="E291" s="76">
        <v>0</v>
      </c>
      <c r="F291" s="64" t="s">
        <v>71</v>
      </c>
      <c r="G291" s="64" t="s">
        <v>72</v>
      </c>
      <c r="H291" s="125" t="s">
        <v>42</v>
      </c>
      <c r="I291" s="64" t="s">
        <v>43</v>
      </c>
      <c r="J291" s="64" t="s">
        <v>811</v>
      </c>
      <c r="K291" s="65">
        <v>42979</v>
      </c>
      <c r="L291" s="65">
        <v>43281</v>
      </c>
      <c r="M291" s="64" t="s">
        <v>1448</v>
      </c>
    </row>
    <row r="292" spans="1:13" ht="15" customHeight="1" x14ac:dyDescent="0.25">
      <c r="A292" s="64" t="s">
        <v>886</v>
      </c>
      <c r="B292" s="125" t="s">
        <v>887</v>
      </c>
      <c r="C292" s="125" t="s">
        <v>888</v>
      </c>
      <c r="D292" s="64" t="s">
        <v>64</v>
      </c>
      <c r="E292" s="76">
        <v>100</v>
      </c>
      <c r="F292" s="64" t="s">
        <v>71</v>
      </c>
      <c r="G292" s="64" t="s">
        <v>72</v>
      </c>
      <c r="H292" s="125" t="s">
        <v>42</v>
      </c>
      <c r="I292" s="64" t="s">
        <v>43</v>
      </c>
      <c r="J292" s="64" t="s">
        <v>811</v>
      </c>
      <c r="K292" s="65">
        <v>42979</v>
      </c>
      <c r="L292" s="65">
        <v>43069</v>
      </c>
      <c r="M292" s="64" t="s">
        <v>1448</v>
      </c>
    </row>
    <row r="293" spans="1:13" ht="15" customHeight="1" x14ac:dyDescent="0.25">
      <c r="A293" s="64" t="s">
        <v>889</v>
      </c>
      <c r="B293" s="125" t="s">
        <v>890</v>
      </c>
      <c r="C293" s="125" t="s">
        <v>891</v>
      </c>
      <c r="D293" s="64" t="s">
        <v>191</v>
      </c>
      <c r="E293" s="76">
        <v>0</v>
      </c>
      <c r="F293" s="64" t="s">
        <v>71</v>
      </c>
      <c r="G293" s="64" t="s">
        <v>72</v>
      </c>
      <c r="H293" s="125" t="s">
        <v>42</v>
      </c>
      <c r="I293" s="64" t="s">
        <v>43</v>
      </c>
      <c r="J293" s="64" t="s">
        <v>811</v>
      </c>
      <c r="K293" s="65">
        <v>42979</v>
      </c>
      <c r="L293" s="65">
        <v>43281</v>
      </c>
      <c r="M293" s="64" t="s">
        <v>1448</v>
      </c>
    </row>
    <row r="294" spans="1:13" ht="15" customHeight="1" x14ac:dyDescent="0.25">
      <c r="A294" s="64" t="s">
        <v>892</v>
      </c>
      <c r="B294" s="125" t="s">
        <v>893</v>
      </c>
      <c r="C294" s="125" t="s">
        <v>894</v>
      </c>
      <c r="D294" s="64" t="s">
        <v>18</v>
      </c>
      <c r="E294" s="76">
        <v>100</v>
      </c>
      <c r="F294" s="64" t="s">
        <v>71</v>
      </c>
      <c r="G294" s="64" t="s">
        <v>72</v>
      </c>
      <c r="H294" s="125" t="s">
        <v>42</v>
      </c>
      <c r="I294" s="64" t="s">
        <v>43</v>
      </c>
      <c r="J294" s="64" t="s">
        <v>44</v>
      </c>
      <c r="K294" s="65">
        <v>42979</v>
      </c>
      <c r="L294" s="65">
        <v>42993</v>
      </c>
      <c r="M294" s="64" t="s">
        <v>1448</v>
      </c>
    </row>
    <row r="295" spans="1:13" ht="15" customHeight="1" x14ac:dyDescent="0.25">
      <c r="A295" s="64" t="s">
        <v>895</v>
      </c>
      <c r="B295" s="125" t="s">
        <v>896</v>
      </c>
      <c r="C295" s="125" t="s">
        <v>897</v>
      </c>
      <c r="D295" s="64" t="s">
        <v>18</v>
      </c>
      <c r="E295" s="76">
        <v>100</v>
      </c>
      <c r="F295" s="64" t="s">
        <v>71</v>
      </c>
      <c r="G295" s="64" t="s">
        <v>72</v>
      </c>
      <c r="H295" s="125" t="s">
        <v>42</v>
      </c>
      <c r="I295" s="64" t="s">
        <v>43</v>
      </c>
      <c r="J295" s="64" t="s">
        <v>44</v>
      </c>
      <c r="K295" s="65">
        <v>42979</v>
      </c>
      <c r="L295" s="65">
        <v>42993</v>
      </c>
      <c r="M295" s="64" t="s">
        <v>1448</v>
      </c>
    </row>
    <row r="296" spans="1:13" ht="15" customHeight="1" x14ac:dyDescent="0.25">
      <c r="A296" s="64" t="s">
        <v>898</v>
      </c>
      <c r="B296" s="125" t="s">
        <v>899</v>
      </c>
      <c r="C296" s="125" t="s">
        <v>900</v>
      </c>
      <c r="D296" s="64" t="s">
        <v>18</v>
      </c>
      <c r="E296" s="76">
        <v>100</v>
      </c>
      <c r="F296" s="64" t="s">
        <v>71</v>
      </c>
      <c r="G296" s="64" t="s">
        <v>72</v>
      </c>
      <c r="H296" s="125" t="s">
        <v>42</v>
      </c>
      <c r="I296" s="64" t="s">
        <v>43</v>
      </c>
      <c r="J296" s="64" t="s">
        <v>811</v>
      </c>
      <c r="K296" s="65">
        <v>42979</v>
      </c>
      <c r="L296" s="65">
        <v>43100</v>
      </c>
      <c r="M296" s="64" t="s">
        <v>1448</v>
      </c>
    </row>
    <row r="297" spans="1:13" ht="15" customHeight="1" x14ac:dyDescent="0.25">
      <c r="A297" s="64" t="s">
        <v>901</v>
      </c>
      <c r="B297" s="125" t="s">
        <v>902</v>
      </c>
      <c r="C297" s="125" t="s">
        <v>903</v>
      </c>
      <c r="D297" s="64" t="s">
        <v>18</v>
      </c>
      <c r="E297" s="76">
        <v>100</v>
      </c>
      <c r="F297" s="64" t="s">
        <v>71</v>
      </c>
      <c r="G297" s="64" t="s">
        <v>72</v>
      </c>
      <c r="H297" s="125" t="s">
        <v>42</v>
      </c>
      <c r="I297" s="64" t="s">
        <v>43</v>
      </c>
      <c r="J297" s="64" t="s">
        <v>44</v>
      </c>
      <c r="K297" s="65">
        <v>42979</v>
      </c>
      <c r="L297" s="65">
        <v>43008</v>
      </c>
      <c r="M297" s="64" t="s">
        <v>1448</v>
      </c>
    </row>
    <row r="298" spans="1:13" ht="15" customHeight="1" x14ac:dyDescent="0.25">
      <c r="A298" s="64" t="s">
        <v>904</v>
      </c>
      <c r="B298" s="125" t="s">
        <v>905</v>
      </c>
      <c r="C298" s="125" t="s">
        <v>906</v>
      </c>
      <c r="D298" s="64" t="s">
        <v>18</v>
      </c>
      <c r="E298" s="76">
        <v>100</v>
      </c>
      <c r="F298" s="64" t="s">
        <v>71</v>
      </c>
      <c r="G298" s="64" t="s">
        <v>72</v>
      </c>
      <c r="H298" s="125" t="s">
        <v>42</v>
      </c>
      <c r="I298" s="64" t="s">
        <v>43</v>
      </c>
      <c r="J298" s="64" t="s">
        <v>811</v>
      </c>
      <c r="K298" s="65">
        <v>42979</v>
      </c>
      <c r="L298" s="65">
        <v>43100</v>
      </c>
      <c r="M298" s="64" t="s">
        <v>1448</v>
      </c>
    </row>
    <row r="299" spans="1:13" ht="15" customHeight="1" x14ac:dyDescent="0.25">
      <c r="A299" s="64" t="s">
        <v>907</v>
      </c>
      <c r="B299" s="125" t="s">
        <v>908</v>
      </c>
      <c r="C299" s="125" t="s">
        <v>909</v>
      </c>
      <c r="D299" s="64" t="s">
        <v>18</v>
      </c>
      <c r="E299" s="76">
        <v>100</v>
      </c>
      <c r="F299" s="64" t="s">
        <v>71</v>
      </c>
      <c r="G299" s="64" t="s">
        <v>72</v>
      </c>
      <c r="H299" s="125" t="s">
        <v>42</v>
      </c>
      <c r="I299" s="64" t="s">
        <v>43</v>
      </c>
      <c r="J299" s="64" t="s">
        <v>811</v>
      </c>
      <c r="K299" s="65">
        <v>42979</v>
      </c>
      <c r="L299" s="65">
        <v>43131</v>
      </c>
      <c r="M299" s="64" t="s">
        <v>1448</v>
      </c>
    </row>
    <row r="300" spans="1:13" ht="15" customHeight="1" x14ac:dyDescent="0.25">
      <c r="A300" s="64" t="s">
        <v>910</v>
      </c>
      <c r="B300" s="125" t="s">
        <v>911</v>
      </c>
      <c r="C300" s="125" t="s">
        <v>912</v>
      </c>
      <c r="D300" s="64" t="s">
        <v>18</v>
      </c>
      <c r="E300" s="76">
        <v>100</v>
      </c>
      <c r="F300" s="64" t="s">
        <v>71</v>
      </c>
      <c r="G300" s="64" t="s">
        <v>72</v>
      </c>
      <c r="H300" s="125" t="s">
        <v>42</v>
      </c>
      <c r="I300" s="64" t="s">
        <v>43</v>
      </c>
      <c r="J300" s="64" t="s">
        <v>811</v>
      </c>
      <c r="K300" s="65">
        <v>42979</v>
      </c>
      <c r="L300" s="65">
        <v>43100</v>
      </c>
      <c r="M300" s="64" t="s">
        <v>1448</v>
      </c>
    </row>
    <row r="301" spans="1:13" ht="15" customHeight="1" x14ac:dyDescent="0.25">
      <c r="A301" s="64" t="s">
        <v>913</v>
      </c>
      <c r="B301" s="125" t="s">
        <v>914</v>
      </c>
      <c r="C301" s="125" t="s">
        <v>915</v>
      </c>
      <c r="D301" s="64" t="s">
        <v>18</v>
      </c>
      <c r="E301" s="76">
        <v>100</v>
      </c>
      <c r="F301" s="64" t="s">
        <v>71</v>
      </c>
      <c r="G301" s="64" t="s">
        <v>72</v>
      </c>
      <c r="H301" s="125" t="s">
        <v>42</v>
      </c>
      <c r="I301" s="64" t="s">
        <v>43</v>
      </c>
      <c r="J301" s="64" t="s">
        <v>811</v>
      </c>
      <c r="K301" s="65">
        <v>42979</v>
      </c>
      <c r="L301" s="65">
        <v>43100</v>
      </c>
      <c r="M301" s="64" t="s">
        <v>1448</v>
      </c>
    </row>
    <row r="302" spans="1:13" ht="15" customHeight="1" x14ac:dyDescent="0.25">
      <c r="A302" s="64" t="s">
        <v>916</v>
      </c>
      <c r="B302" s="125" t="s">
        <v>917</v>
      </c>
      <c r="C302" s="125" t="s">
        <v>918</v>
      </c>
      <c r="D302" s="64" t="s">
        <v>18</v>
      </c>
      <c r="E302" s="76">
        <v>100</v>
      </c>
      <c r="F302" s="64" t="s">
        <v>71</v>
      </c>
      <c r="G302" s="64" t="s">
        <v>175</v>
      </c>
      <c r="H302" s="125" t="s">
        <v>23</v>
      </c>
      <c r="I302" s="64" t="s">
        <v>24</v>
      </c>
      <c r="J302" s="64" t="s">
        <v>70</v>
      </c>
      <c r="K302" s="65">
        <v>42979</v>
      </c>
      <c r="L302" s="65">
        <v>43098</v>
      </c>
      <c r="M302" s="64" t="s">
        <v>1448</v>
      </c>
    </row>
    <row r="303" spans="1:13" ht="15" customHeight="1" x14ac:dyDescent="0.25">
      <c r="A303" s="64" t="s">
        <v>919</v>
      </c>
      <c r="B303" s="125" t="s">
        <v>920</v>
      </c>
      <c r="C303" s="125" t="s">
        <v>921</v>
      </c>
      <c r="D303" s="64" t="s">
        <v>18</v>
      </c>
      <c r="E303" s="76">
        <v>100</v>
      </c>
      <c r="F303" s="64" t="s">
        <v>71</v>
      </c>
      <c r="G303" s="64" t="s">
        <v>175</v>
      </c>
      <c r="H303" s="125" t="s">
        <v>23</v>
      </c>
      <c r="I303" s="64" t="s">
        <v>24</v>
      </c>
      <c r="J303" s="64" t="s">
        <v>70</v>
      </c>
      <c r="K303" s="65">
        <v>42997</v>
      </c>
      <c r="L303" s="65">
        <v>43098</v>
      </c>
      <c r="M303" s="64" t="s">
        <v>1448</v>
      </c>
    </row>
    <row r="304" spans="1:13" ht="15" customHeight="1" x14ac:dyDescent="0.25">
      <c r="A304" s="64" t="s">
        <v>922</v>
      </c>
      <c r="B304" s="125" t="s">
        <v>923</v>
      </c>
      <c r="C304" s="125" t="s">
        <v>924</v>
      </c>
      <c r="D304" s="64" t="s">
        <v>18</v>
      </c>
      <c r="E304" s="76">
        <v>100</v>
      </c>
      <c r="F304" s="64" t="s">
        <v>71</v>
      </c>
      <c r="G304" s="64" t="s">
        <v>75</v>
      </c>
      <c r="H304" s="125" t="s">
        <v>860</v>
      </c>
      <c r="I304" s="64" t="s">
        <v>1476</v>
      </c>
      <c r="J304" s="64" t="s">
        <v>861</v>
      </c>
      <c r="K304" s="65">
        <v>42958</v>
      </c>
      <c r="L304" s="65">
        <v>43019</v>
      </c>
      <c r="M304" s="64" t="s">
        <v>1448</v>
      </c>
    </row>
    <row r="305" spans="1:13" ht="15" customHeight="1" x14ac:dyDescent="0.25">
      <c r="A305" s="64" t="s">
        <v>925</v>
      </c>
      <c r="B305" s="125" t="s">
        <v>926</v>
      </c>
      <c r="C305" s="125" t="s">
        <v>927</v>
      </c>
      <c r="D305" s="64" t="s">
        <v>18</v>
      </c>
      <c r="E305" s="76">
        <v>100</v>
      </c>
      <c r="F305" s="64" t="s">
        <v>71</v>
      </c>
      <c r="G305" s="64" t="s">
        <v>75</v>
      </c>
      <c r="H305" s="125" t="s">
        <v>860</v>
      </c>
      <c r="I305" s="64" t="s">
        <v>1476</v>
      </c>
      <c r="J305" s="64" t="s">
        <v>861</v>
      </c>
      <c r="K305" s="65">
        <v>42958</v>
      </c>
      <c r="L305" s="65">
        <v>42997</v>
      </c>
      <c r="M305" s="64" t="s">
        <v>1448</v>
      </c>
    </row>
    <row r="306" spans="1:13" ht="15" customHeight="1" x14ac:dyDescent="0.25">
      <c r="A306" s="64" t="s">
        <v>928</v>
      </c>
      <c r="B306" s="125" t="s">
        <v>929</v>
      </c>
      <c r="C306" s="125" t="s">
        <v>930</v>
      </c>
      <c r="D306" s="64" t="s">
        <v>18</v>
      </c>
      <c r="E306" s="76">
        <v>100</v>
      </c>
      <c r="F306" s="64" t="s">
        <v>71</v>
      </c>
      <c r="G306" s="64" t="s">
        <v>75</v>
      </c>
      <c r="H306" s="125" t="s">
        <v>860</v>
      </c>
      <c r="I306" s="64" t="s">
        <v>1476</v>
      </c>
      <c r="J306" s="64" t="s">
        <v>861</v>
      </c>
      <c r="K306" s="65">
        <v>42997</v>
      </c>
      <c r="L306" s="65">
        <v>43019</v>
      </c>
      <c r="M306" s="64" t="s">
        <v>1448</v>
      </c>
    </row>
    <row r="307" spans="1:13" ht="15" customHeight="1" x14ac:dyDescent="0.25">
      <c r="A307" s="64" t="s">
        <v>931</v>
      </c>
      <c r="B307" s="125" t="s">
        <v>932</v>
      </c>
      <c r="C307" s="125" t="s">
        <v>933</v>
      </c>
      <c r="D307" s="64" t="s">
        <v>18</v>
      </c>
      <c r="E307" s="76">
        <v>100</v>
      </c>
      <c r="F307" s="64" t="s">
        <v>71</v>
      </c>
      <c r="G307" s="64" t="s">
        <v>175</v>
      </c>
      <c r="H307" s="125" t="s">
        <v>56</v>
      </c>
      <c r="I307" s="64" t="s">
        <v>57</v>
      </c>
      <c r="J307" s="64" t="s">
        <v>63</v>
      </c>
      <c r="K307" s="65">
        <v>42985</v>
      </c>
      <c r="L307" s="65">
        <v>43131</v>
      </c>
      <c r="M307" s="64" t="s">
        <v>1448</v>
      </c>
    </row>
    <row r="308" spans="1:13" ht="15" customHeight="1" x14ac:dyDescent="0.25">
      <c r="A308" s="64" t="s">
        <v>934</v>
      </c>
      <c r="B308" s="125" t="s">
        <v>935</v>
      </c>
      <c r="C308" s="125" t="s">
        <v>936</v>
      </c>
      <c r="D308" s="64" t="s">
        <v>64</v>
      </c>
      <c r="E308" s="76">
        <v>100</v>
      </c>
      <c r="F308" s="64" t="s">
        <v>71</v>
      </c>
      <c r="G308" s="64" t="s">
        <v>175</v>
      </c>
      <c r="H308" s="125" t="s">
        <v>56</v>
      </c>
      <c r="I308" s="64" t="s">
        <v>57</v>
      </c>
      <c r="J308" s="64" t="s">
        <v>63</v>
      </c>
      <c r="K308" s="65">
        <v>42985</v>
      </c>
      <c r="L308" s="65">
        <v>43131</v>
      </c>
      <c r="M308" s="64" t="s">
        <v>1448</v>
      </c>
    </row>
    <row r="309" spans="1:13" ht="21" customHeight="1" x14ac:dyDescent="0.25">
      <c r="A309" s="64" t="s">
        <v>938</v>
      </c>
      <c r="B309" s="125" t="s">
        <v>939</v>
      </c>
      <c r="C309" s="125" t="s">
        <v>937</v>
      </c>
      <c r="D309" s="64" t="s">
        <v>64</v>
      </c>
      <c r="E309" s="76">
        <v>100</v>
      </c>
      <c r="F309" s="64" t="s">
        <v>71</v>
      </c>
      <c r="G309" s="64" t="s">
        <v>118</v>
      </c>
      <c r="H309" s="125" t="s">
        <v>46</v>
      </c>
      <c r="I309" s="64" t="s">
        <v>1467</v>
      </c>
      <c r="J309" s="64" t="s">
        <v>47</v>
      </c>
      <c r="K309" s="65">
        <v>42662</v>
      </c>
      <c r="L309" s="65">
        <v>42754</v>
      </c>
      <c r="M309" s="64" t="s">
        <v>1683</v>
      </c>
    </row>
    <row r="310" spans="1:13" ht="21" customHeight="1" x14ac:dyDescent="0.25">
      <c r="A310" s="64" t="s">
        <v>940</v>
      </c>
      <c r="B310" s="125" t="s">
        <v>941</v>
      </c>
      <c r="C310" s="125" t="s">
        <v>942</v>
      </c>
      <c r="D310" s="64" t="s">
        <v>64</v>
      </c>
      <c r="E310" s="76">
        <v>100</v>
      </c>
      <c r="F310" s="64" t="s">
        <v>71</v>
      </c>
      <c r="G310" s="64" t="s">
        <v>118</v>
      </c>
      <c r="H310" s="125" t="s">
        <v>46</v>
      </c>
      <c r="I310" s="64" t="s">
        <v>1467</v>
      </c>
      <c r="J310" s="64" t="s">
        <v>47</v>
      </c>
      <c r="K310" s="65">
        <v>42767</v>
      </c>
      <c r="L310" s="65">
        <v>43027</v>
      </c>
      <c r="M310" s="64" t="s">
        <v>1683</v>
      </c>
    </row>
    <row r="311" spans="1:13" ht="21" customHeight="1" x14ac:dyDescent="0.25">
      <c r="A311" s="64" t="s">
        <v>943</v>
      </c>
      <c r="B311" s="125" t="s">
        <v>944</v>
      </c>
      <c r="C311" s="125" t="s">
        <v>942</v>
      </c>
      <c r="D311" s="64" t="s">
        <v>64</v>
      </c>
      <c r="E311" s="76">
        <v>100</v>
      </c>
      <c r="F311" s="64" t="s">
        <v>71</v>
      </c>
      <c r="G311" s="64" t="s">
        <v>118</v>
      </c>
      <c r="H311" s="125" t="s">
        <v>46</v>
      </c>
      <c r="I311" s="64" t="s">
        <v>1467</v>
      </c>
      <c r="J311" s="64" t="s">
        <v>47</v>
      </c>
      <c r="K311" s="65">
        <v>42783</v>
      </c>
      <c r="L311" s="65">
        <v>43027</v>
      </c>
      <c r="M311" s="64" t="s">
        <v>1683</v>
      </c>
    </row>
    <row r="312" spans="1:13" ht="21" customHeight="1" x14ac:dyDescent="0.25">
      <c r="A312" s="64" t="s">
        <v>945</v>
      </c>
      <c r="B312" s="125" t="s">
        <v>946</v>
      </c>
      <c r="C312" s="125" t="s">
        <v>942</v>
      </c>
      <c r="D312" s="64" t="s">
        <v>64</v>
      </c>
      <c r="E312" s="76">
        <v>100</v>
      </c>
      <c r="F312" s="64" t="s">
        <v>71</v>
      </c>
      <c r="G312" s="64" t="s">
        <v>118</v>
      </c>
      <c r="H312" s="125" t="s">
        <v>46</v>
      </c>
      <c r="I312" s="64" t="s">
        <v>1467</v>
      </c>
      <c r="J312" s="64" t="s">
        <v>47</v>
      </c>
      <c r="K312" s="65">
        <v>42767</v>
      </c>
      <c r="L312" s="65">
        <v>42855</v>
      </c>
      <c r="M312" s="64" t="s">
        <v>1683</v>
      </c>
    </row>
    <row r="313" spans="1:13" ht="15" customHeight="1" x14ac:dyDescent="0.25">
      <c r="A313" s="64" t="s">
        <v>947</v>
      </c>
      <c r="B313" s="125" t="s">
        <v>948</v>
      </c>
      <c r="C313" s="125" t="s">
        <v>949</v>
      </c>
      <c r="D313" s="64" t="s">
        <v>191</v>
      </c>
      <c r="E313" s="76"/>
      <c r="F313" s="64" t="s">
        <v>71</v>
      </c>
      <c r="G313" s="64" t="s">
        <v>175</v>
      </c>
      <c r="H313" s="125" t="s">
        <v>30</v>
      </c>
      <c r="I313" s="64" t="s">
        <v>31</v>
      </c>
      <c r="J313" s="64" t="s">
        <v>32</v>
      </c>
      <c r="K313" s="65">
        <v>43012</v>
      </c>
      <c r="L313" s="65">
        <v>43376</v>
      </c>
      <c r="M313" s="64" t="s">
        <v>1448</v>
      </c>
    </row>
    <row r="314" spans="1:13" ht="21" customHeight="1" x14ac:dyDescent="0.25">
      <c r="A314" s="64" t="s">
        <v>950</v>
      </c>
      <c r="B314" s="125" t="s">
        <v>951</v>
      </c>
      <c r="C314" s="125" t="s">
        <v>952</v>
      </c>
      <c r="D314" s="64" t="s">
        <v>18</v>
      </c>
      <c r="E314" s="76">
        <v>100</v>
      </c>
      <c r="F314" s="64" t="s">
        <v>71</v>
      </c>
      <c r="G314" s="64" t="s">
        <v>75</v>
      </c>
      <c r="H314" s="125" t="s">
        <v>36</v>
      </c>
      <c r="I314" s="64" t="s">
        <v>37</v>
      </c>
      <c r="J314" s="64" t="s">
        <v>38</v>
      </c>
      <c r="K314" s="65">
        <v>43039</v>
      </c>
      <c r="L314" s="65">
        <v>43190</v>
      </c>
      <c r="M314" s="64" t="s">
        <v>1683</v>
      </c>
    </row>
    <row r="315" spans="1:13" ht="21" customHeight="1" x14ac:dyDescent="0.25">
      <c r="A315" s="64" t="s">
        <v>953</v>
      </c>
      <c r="B315" s="125" t="s">
        <v>954</v>
      </c>
      <c r="C315" s="125" t="s">
        <v>952</v>
      </c>
      <c r="D315" s="64" t="s">
        <v>191</v>
      </c>
      <c r="E315" s="76">
        <v>0</v>
      </c>
      <c r="F315" s="64" t="s">
        <v>71</v>
      </c>
      <c r="G315" s="64" t="s">
        <v>75</v>
      </c>
      <c r="H315" s="125" t="s">
        <v>36</v>
      </c>
      <c r="I315" s="64" t="s">
        <v>37</v>
      </c>
      <c r="J315" s="64" t="s">
        <v>1158</v>
      </c>
      <c r="K315" s="65">
        <v>43039</v>
      </c>
      <c r="L315" s="65">
        <v>43220</v>
      </c>
      <c r="M315" s="64" t="s">
        <v>1683</v>
      </c>
    </row>
    <row r="316" spans="1:13" ht="21" customHeight="1" x14ac:dyDescent="0.25">
      <c r="A316" s="64" t="s">
        <v>955</v>
      </c>
      <c r="B316" s="125" t="s">
        <v>956</v>
      </c>
      <c r="C316" s="125" t="s">
        <v>952</v>
      </c>
      <c r="D316" s="64" t="s">
        <v>191</v>
      </c>
      <c r="E316" s="76">
        <v>0</v>
      </c>
      <c r="F316" s="64" t="s">
        <v>71</v>
      </c>
      <c r="G316" s="64" t="s">
        <v>75</v>
      </c>
      <c r="H316" s="125" t="s">
        <v>36</v>
      </c>
      <c r="I316" s="64" t="s">
        <v>37</v>
      </c>
      <c r="J316" s="64" t="s">
        <v>1158</v>
      </c>
      <c r="K316" s="65">
        <v>43039</v>
      </c>
      <c r="L316" s="65">
        <v>43404</v>
      </c>
      <c r="M316" s="64" t="s">
        <v>1683</v>
      </c>
    </row>
    <row r="317" spans="1:13" ht="21" customHeight="1" x14ac:dyDescent="0.25">
      <c r="A317" s="64" t="s">
        <v>957</v>
      </c>
      <c r="B317" s="125" t="s">
        <v>958</v>
      </c>
      <c r="C317" s="125" t="s">
        <v>959</v>
      </c>
      <c r="D317" s="64" t="s">
        <v>191</v>
      </c>
      <c r="E317" s="76"/>
      <c r="F317" s="64" t="s">
        <v>71</v>
      </c>
      <c r="G317" s="64" t="s">
        <v>960</v>
      </c>
      <c r="H317" s="125" t="s">
        <v>62</v>
      </c>
      <c r="I317" s="64" t="s">
        <v>1466</v>
      </c>
      <c r="J317" s="64" t="s">
        <v>73</v>
      </c>
      <c r="K317" s="65">
        <v>43040</v>
      </c>
      <c r="L317" s="65">
        <v>43343</v>
      </c>
      <c r="M317" s="64" t="s">
        <v>1683</v>
      </c>
    </row>
    <row r="318" spans="1:13" ht="21" customHeight="1" x14ac:dyDescent="0.25">
      <c r="A318" s="64" t="s">
        <v>961</v>
      </c>
      <c r="B318" s="125" t="s">
        <v>962</v>
      </c>
      <c r="C318" s="125" t="s">
        <v>963</v>
      </c>
      <c r="D318" s="64" t="s">
        <v>64</v>
      </c>
      <c r="E318" s="76">
        <v>100</v>
      </c>
      <c r="F318" s="64" t="s">
        <v>71</v>
      </c>
      <c r="G318" s="64" t="s">
        <v>960</v>
      </c>
      <c r="H318" s="125" t="s">
        <v>62</v>
      </c>
      <c r="I318" s="64" t="s">
        <v>1466</v>
      </c>
      <c r="J318" s="64" t="s">
        <v>73</v>
      </c>
      <c r="K318" s="65">
        <v>43025</v>
      </c>
      <c r="L318" s="65">
        <v>43069</v>
      </c>
      <c r="M318" s="64" t="s">
        <v>1683</v>
      </c>
    </row>
    <row r="319" spans="1:13" ht="21" customHeight="1" x14ac:dyDescent="0.25">
      <c r="A319" s="64" t="s">
        <v>964</v>
      </c>
      <c r="B319" s="125" t="s">
        <v>965</v>
      </c>
      <c r="C319" s="125" t="s">
        <v>966</v>
      </c>
      <c r="D319" s="64" t="s">
        <v>64</v>
      </c>
      <c r="E319" s="76">
        <v>100</v>
      </c>
      <c r="F319" s="64" t="s">
        <v>71</v>
      </c>
      <c r="G319" s="64" t="s">
        <v>960</v>
      </c>
      <c r="H319" s="125" t="s">
        <v>62</v>
      </c>
      <c r="I319" s="64" t="s">
        <v>1466</v>
      </c>
      <c r="J319" s="64" t="s">
        <v>73</v>
      </c>
      <c r="K319" s="65">
        <v>43025</v>
      </c>
      <c r="L319" s="65">
        <v>43055</v>
      </c>
      <c r="M319" s="64" t="s">
        <v>1683</v>
      </c>
    </row>
    <row r="320" spans="1:13" ht="21" customHeight="1" x14ac:dyDescent="0.25">
      <c r="A320" s="64" t="s">
        <v>967</v>
      </c>
      <c r="B320" s="125" t="s">
        <v>968</v>
      </c>
      <c r="C320" s="125" t="s">
        <v>966</v>
      </c>
      <c r="D320" s="64" t="s">
        <v>18</v>
      </c>
      <c r="E320" s="76">
        <v>100</v>
      </c>
      <c r="F320" s="64" t="s">
        <v>71</v>
      </c>
      <c r="G320" s="64" t="s">
        <v>960</v>
      </c>
      <c r="H320" s="125" t="s">
        <v>62</v>
      </c>
      <c r="I320" s="64" t="s">
        <v>1466</v>
      </c>
      <c r="J320" s="64" t="s">
        <v>73</v>
      </c>
      <c r="K320" s="65">
        <v>43025</v>
      </c>
      <c r="L320" s="65">
        <v>43055</v>
      </c>
      <c r="M320" s="64" t="s">
        <v>1683</v>
      </c>
    </row>
    <row r="321" spans="1:13" ht="21" customHeight="1" x14ac:dyDescent="0.25">
      <c r="A321" s="64" t="s">
        <v>969</v>
      </c>
      <c r="B321" s="125" t="s">
        <v>970</v>
      </c>
      <c r="C321" s="125" t="s">
        <v>966</v>
      </c>
      <c r="D321" s="64" t="s">
        <v>64</v>
      </c>
      <c r="E321" s="76">
        <v>100</v>
      </c>
      <c r="F321" s="64" t="s">
        <v>71</v>
      </c>
      <c r="G321" s="64" t="s">
        <v>960</v>
      </c>
      <c r="H321" s="125" t="s">
        <v>62</v>
      </c>
      <c r="I321" s="64" t="s">
        <v>1466</v>
      </c>
      <c r="J321" s="64" t="s">
        <v>73</v>
      </c>
      <c r="K321" s="65">
        <v>43040</v>
      </c>
      <c r="L321" s="65">
        <v>43069</v>
      </c>
      <c r="M321" s="64" t="s">
        <v>1683</v>
      </c>
    </row>
    <row r="322" spans="1:13" ht="21" customHeight="1" x14ac:dyDescent="0.25">
      <c r="A322" s="64" t="s">
        <v>971</v>
      </c>
      <c r="B322" s="125" t="s">
        <v>972</v>
      </c>
      <c r="C322" s="125" t="s">
        <v>973</v>
      </c>
      <c r="D322" s="64" t="s">
        <v>64</v>
      </c>
      <c r="E322" s="76">
        <v>100</v>
      </c>
      <c r="F322" s="64" t="s">
        <v>71</v>
      </c>
      <c r="G322" s="64" t="s">
        <v>960</v>
      </c>
      <c r="H322" s="125" t="s">
        <v>62</v>
      </c>
      <c r="I322" s="64" t="s">
        <v>1466</v>
      </c>
      <c r="J322" s="64" t="s">
        <v>73</v>
      </c>
      <c r="K322" s="65">
        <v>43009</v>
      </c>
      <c r="L322" s="65">
        <v>43039</v>
      </c>
      <c r="M322" s="64" t="s">
        <v>1683</v>
      </c>
    </row>
    <row r="323" spans="1:13" ht="21" customHeight="1" x14ac:dyDescent="0.25">
      <c r="A323" s="64" t="s">
        <v>974</v>
      </c>
      <c r="B323" s="125" t="s">
        <v>975</v>
      </c>
      <c r="C323" s="125" t="s">
        <v>976</v>
      </c>
      <c r="D323" s="64" t="s">
        <v>64</v>
      </c>
      <c r="E323" s="76">
        <v>100</v>
      </c>
      <c r="F323" s="64" t="s">
        <v>71</v>
      </c>
      <c r="G323" s="64" t="s">
        <v>960</v>
      </c>
      <c r="H323" s="125" t="s">
        <v>68</v>
      </c>
      <c r="I323" s="64" t="s">
        <v>1468</v>
      </c>
      <c r="J323" s="64" t="s">
        <v>69</v>
      </c>
      <c r="K323" s="65">
        <v>43018</v>
      </c>
      <c r="L323" s="65">
        <v>43069</v>
      </c>
      <c r="M323" s="64" t="s">
        <v>1683</v>
      </c>
    </row>
    <row r="324" spans="1:13" ht="21" customHeight="1" x14ac:dyDescent="0.25">
      <c r="A324" s="64" t="s">
        <v>977</v>
      </c>
      <c r="B324" s="125" t="s">
        <v>978</v>
      </c>
      <c r="C324" s="125" t="s">
        <v>979</v>
      </c>
      <c r="D324" s="64" t="s">
        <v>64</v>
      </c>
      <c r="E324" s="76">
        <v>100</v>
      </c>
      <c r="F324" s="64" t="s">
        <v>71</v>
      </c>
      <c r="G324" s="64" t="s">
        <v>960</v>
      </c>
      <c r="H324" s="125" t="s">
        <v>68</v>
      </c>
      <c r="I324" s="64" t="s">
        <v>1468</v>
      </c>
      <c r="J324" s="64" t="s">
        <v>69</v>
      </c>
      <c r="K324" s="65">
        <v>43018</v>
      </c>
      <c r="L324" s="65">
        <v>43069</v>
      </c>
      <c r="M324" s="64" t="s">
        <v>1683</v>
      </c>
    </row>
    <row r="325" spans="1:13" ht="21" customHeight="1" x14ac:dyDescent="0.25">
      <c r="A325" s="64" t="s">
        <v>980</v>
      </c>
      <c r="B325" s="125" t="s">
        <v>981</v>
      </c>
      <c r="C325" s="125" t="s">
        <v>982</v>
      </c>
      <c r="D325" s="64" t="s">
        <v>64</v>
      </c>
      <c r="E325" s="76">
        <v>100</v>
      </c>
      <c r="F325" s="64" t="s">
        <v>71</v>
      </c>
      <c r="G325" s="64" t="s">
        <v>960</v>
      </c>
      <c r="H325" s="125" t="s">
        <v>68</v>
      </c>
      <c r="I325" s="64" t="s">
        <v>1468</v>
      </c>
      <c r="J325" s="64" t="s">
        <v>69</v>
      </c>
      <c r="K325" s="65">
        <v>43018</v>
      </c>
      <c r="L325" s="65">
        <v>43100</v>
      </c>
      <c r="M325" s="64" t="s">
        <v>1683</v>
      </c>
    </row>
    <row r="326" spans="1:13" ht="21" customHeight="1" x14ac:dyDescent="0.25">
      <c r="A326" s="64" t="s">
        <v>983</v>
      </c>
      <c r="B326" s="125" t="s">
        <v>984</v>
      </c>
      <c r="C326" s="125" t="s">
        <v>985</v>
      </c>
      <c r="D326" s="64" t="s">
        <v>191</v>
      </c>
      <c r="E326" s="76">
        <v>0</v>
      </c>
      <c r="F326" s="64" t="s">
        <v>71</v>
      </c>
      <c r="G326" s="64" t="s">
        <v>100</v>
      </c>
      <c r="H326" s="125" t="s">
        <v>16</v>
      </c>
      <c r="I326" s="64" t="s">
        <v>142</v>
      </c>
      <c r="J326" s="64" t="s">
        <v>17</v>
      </c>
      <c r="K326" s="65">
        <v>43021</v>
      </c>
      <c r="L326" s="65">
        <v>43311</v>
      </c>
      <c r="M326" s="64" t="s">
        <v>1683</v>
      </c>
    </row>
    <row r="327" spans="1:13" ht="21" customHeight="1" x14ac:dyDescent="0.25">
      <c r="A327" s="64" t="s">
        <v>986</v>
      </c>
      <c r="B327" s="125" t="s">
        <v>987</v>
      </c>
      <c r="C327" s="125" t="s">
        <v>988</v>
      </c>
      <c r="D327" s="64" t="s">
        <v>191</v>
      </c>
      <c r="E327" s="76">
        <v>0</v>
      </c>
      <c r="F327" s="64" t="s">
        <v>71</v>
      </c>
      <c r="G327" s="64" t="s">
        <v>72</v>
      </c>
      <c r="H327" s="125" t="s">
        <v>19</v>
      </c>
      <c r="I327" s="64" t="s">
        <v>1471</v>
      </c>
      <c r="J327" s="64" t="s">
        <v>20</v>
      </c>
      <c r="K327" s="65">
        <v>43034</v>
      </c>
      <c r="L327" s="65">
        <v>43251</v>
      </c>
      <c r="M327" s="64" t="s">
        <v>1683</v>
      </c>
    </row>
    <row r="328" spans="1:13" ht="21" customHeight="1" x14ac:dyDescent="0.25">
      <c r="A328" s="64" t="s">
        <v>989</v>
      </c>
      <c r="B328" s="125" t="s">
        <v>990</v>
      </c>
      <c r="C328" s="125" t="s">
        <v>988</v>
      </c>
      <c r="D328" s="64" t="s">
        <v>191</v>
      </c>
      <c r="E328" s="76">
        <v>0</v>
      </c>
      <c r="F328" s="64" t="s">
        <v>71</v>
      </c>
      <c r="G328" s="64" t="s">
        <v>72</v>
      </c>
      <c r="H328" s="125" t="s">
        <v>19</v>
      </c>
      <c r="I328" s="64" t="s">
        <v>1471</v>
      </c>
      <c r="J328" s="64" t="s">
        <v>20</v>
      </c>
      <c r="K328" s="65">
        <v>43034</v>
      </c>
      <c r="L328" s="65">
        <v>43398</v>
      </c>
      <c r="M328" s="64" t="s">
        <v>1683</v>
      </c>
    </row>
    <row r="329" spans="1:13" ht="21" customHeight="1" x14ac:dyDescent="0.25">
      <c r="A329" s="64" t="s">
        <v>991</v>
      </c>
      <c r="B329" s="125" t="s">
        <v>992</v>
      </c>
      <c r="C329" s="125" t="s">
        <v>988</v>
      </c>
      <c r="D329" s="64" t="s">
        <v>191</v>
      </c>
      <c r="E329" s="76">
        <v>0</v>
      </c>
      <c r="F329" s="64" t="s">
        <v>71</v>
      </c>
      <c r="G329" s="64" t="s">
        <v>72</v>
      </c>
      <c r="H329" s="125" t="s">
        <v>19</v>
      </c>
      <c r="I329" s="64" t="s">
        <v>1471</v>
      </c>
      <c r="J329" s="64" t="s">
        <v>20</v>
      </c>
      <c r="K329" s="65">
        <v>43033</v>
      </c>
      <c r="L329" s="65">
        <v>43399</v>
      </c>
      <c r="M329" s="64" t="s">
        <v>1683</v>
      </c>
    </row>
    <row r="330" spans="1:13" ht="21" customHeight="1" x14ac:dyDescent="0.25">
      <c r="A330" s="64" t="s">
        <v>993</v>
      </c>
      <c r="B330" s="125" t="s">
        <v>994</v>
      </c>
      <c r="C330" s="125" t="s">
        <v>988</v>
      </c>
      <c r="D330" s="64" t="s">
        <v>191</v>
      </c>
      <c r="E330" s="76">
        <v>0</v>
      </c>
      <c r="F330" s="64" t="s">
        <v>71</v>
      </c>
      <c r="G330" s="64" t="s">
        <v>72</v>
      </c>
      <c r="H330" s="125" t="s">
        <v>19</v>
      </c>
      <c r="I330" s="64" t="s">
        <v>1471</v>
      </c>
      <c r="J330" s="64" t="s">
        <v>20</v>
      </c>
      <c r="K330" s="65">
        <v>43034</v>
      </c>
      <c r="L330" s="65">
        <v>43398</v>
      </c>
      <c r="M330" s="64" t="s">
        <v>1683</v>
      </c>
    </row>
    <row r="331" spans="1:13" ht="21" customHeight="1" x14ac:dyDescent="0.25">
      <c r="A331" s="64" t="s">
        <v>995</v>
      </c>
      <c r="B331" s="125" t="s">
        <v>996</v>
      </c>
      <c r="C331" s="125" t="s">
        <v>988</v>
      </c>
      <c r="D331" s="64" t="s">
        <v>191</v>
      </c>
      <c r="E331" s="76">
        <v>0</v>
      </c>
      <c r="F331" s="64" t="s">
        <v>71</v>
      </c>
      <c r="G331" s="64" t="s">
        <v>72</v>
      </c>
      <c r="H331" s="125" t="s">
        <v>14</v>
      </c>
      <c r="I331" s="64" t="s">
        <v>15</v>
      </c>
      <c r="J331" s="64" t="s">
        <v>59</v>
      </c>
      <c r="K331" s="65">
        <v>43034</v>
      </c>
      <c r="L331" s="65">
        <v>43398</v>
      </c>
      <c r="M331" s="64" t="s">
        <v>1683</v>
      </c>
    </row>
    <row r="332" spans="1:13" ht="21" customHeight="1" x14ac:dyDescent="0.25">
      <c r="A332" s="64" t="s">
        <v>997</v>
      </c>
      <c r="B332" s="125" t="s">
        <v>998</v>
      </c>
      <c r="C332" s="125" t="s">
        <v>988</v>
      </c>
      <c r="D332" s="64" t="s">
        <v>191</v>
      </c>
      <c r="E332" s="76">
        <v>0</v>
      </c>
      <c r="F332" s="64" t="s">
        <v>71</v>
      </c>
      <c r="G332" s="64" t="s">
        <v>72</v>
      </c>
      <c r="H332" s="125" t="s">
        <v>14</v>
      </c>
      <c r="I332" s="64" t="s">
        <v>15</v>
      </c>
      <c r="J332" s="64" t="s">
        <v>59</v>
      </c>
      <c r="K332" s="65">
        <v>43034</v>
      </c>
      <c r="L332" s="65">
        <v>43398</v>
      </c>
      <c r="M332" s="64" t="s">
        <v>1683</v>
      </c>
    </row>
    <row r="333" spans="1:13" ht="21" customHeight="1" x14ac:dyDescent="0.25">
      <c r="A333" s="64" t="s">
        <v>999</v>
      </c>
      <c r="B333" s="125" t="s">
        <v>1000</v>
      </c>
      <c r="C333" s="125" t="s">
        <v>1001</v>
      </c>
      <c r="D333" s="64" t="s">
        <v>18</v>
      </c>
      <c r="E333" s="76">
        <v>100</v>
      </c>
      <c r="F333" s="64" t="s">
        <v>71</v>
      </c>
      <c r="G333" s="64" t="s">
        <v>72</v>
      </c>
      <c r="H333" s="125" t="s">
        <v>19</v>
      </c>
      <c r="I333" s="64" t="s">
        <v>1471</v>
      </c>
      <c r="J333" s="64" t="s">
        <v>20</v>
      </c>
      <c r="K333" s="65">
        <v>43034</v>
      </c>
      <c r="L333" s="65">
        <v>43100</v>
      </c>
      <c r="M333" s="64" t="s">
        <v>1683</v>
      </c>
    </row>
    <row r="334" spans="1:13" ht="21" customHeight="1" x14ac:dyDescent="0.25">
      <c r="A334" s="64" t="s">
        <v>1002</v>
      </c>
      <c r="B334" s="125" t="s">
        <v>1003</v>
      </c>
      <c r="C334" s="125" t="s">
        <v>1001</v>
      </c>
      <c r="D334" s="64" t="s">
        <v>18</v>
      </c>
      <c r="E334" s="76">
        <v>100</v>
      </c>
      <c r="F334" s="64" t="s">
        <v>71</v>
      </c>
      <c r="G334" s="64" t="s">
        <v>72</v>
      </c>
      <c r="H334" s="125" t="s">
        <v>19</v>
      </c>
      <c r="I334" s="64" t="s">
        <v>1471</v>
      </c>
      <c r="J334" s="64" t="s">
        <v>20</v>
      </c>
      <c r="K334" s="65">
        <v>43034</v>
      </c>
      <c r="L334" s="65">
        <v>43100</v>
      </c>
      <c r="M334" s="64" t="s">
        <v>1683</v>
      </c>
    </row>
    <row r="335" spans="1:13" ht="21" customHeight="1" x14ac:dyDescent="0.25">
      <c r="A335" s="64" t="s">
        <v>1004</v>
      </c>
      <c r="B335" s="125" t="s">
        <v>1005</v>
      </c>
      <c r="C335" s="125" t="s">
        <v>1006</v>
      </c>
      <c r="D335" s="64" t="s">
        <v>64</v>
      </c>
      <c r="E335" s="76">
        <v>100</v>
      </c>
      <c r="F335" s="64" t="s">
        <v>71</v>
      </c>
      <c r="G335" s="64" t="s">
        <v>101</v>
      </c>
      <c r="H335" s="125" t="s">
        <v>26</v>
      </c>
      <c r="I335" s="64" t="s">
        <v>27</v>
      </c>
      <c r="J335" s="64" t="s">
        <v>28</v>
      </c>
      <c r="K335" s="65">
        <v>43024</v>
      </c>
      <c r="L335" s="65">
        <v>43100</v>
      </c>
      <c r="M335" s="64" t="s">
        <v>1683</v>
      </c>
    </row>
    <row r="336" spans="1:13" ht="21" customHeight="1" x14ac:dyDescent="0.25">
      <c r="A336" s="64" t="s">
        <v>1007</v>
      </c>
      <c r="B336" s="125" t="s">
        <v>1008</v>
      </c>
      <c r="C336" s="125" t="s">
        <v>1006</v>
      </c>
      <c r="D336" s="64" t="s">
        <v>64</v>
      </c>
      <c r="E336" s="76">
        <v>100</v>
      </c>
      <c r="F336" s="64" t="s">
        <v>71</v>
      </c>
      <c r="G336" s="64" t="s">
        <v>101</v>
      </c>
      <c r="H336" s="125" t="s">
        <v>26</v>
      </c>
      <c r="I336" s="64" t="s">
        <v>27</v>
      </c>
      <c r="J336" s="64" t="s">
        <v>28</v>
      </c>
      <c r="K336" s="65">
        <v>43024</v>
      </c>
      <c r="L336" s="65">
        <v>43100</v>
      </c>
      <c r="M336" s="64" t="s">
        <v>1683</v>
      </c>
    </row>
    <row r="337" spans="1:13" ht="21" customHeight="1" x14ac:dyDescent="0.25">
      <c r="A337" s="64" t="s">
        <v>1009</v>
      </c>
      <c r="B337" s="125" t="s">
        <v>1010</v>
      </c>
      <c r="C337" s="125" t="s">
        <v>622</v>
      </c>
      <c r="D337" s="64" t="s">
        <v>64</v>
      </c>
      <c r="E337" s="76">
        <v>100</v>
      </c>
      <c r="F337" s="64" t="s">
        <v>71</v>
      </c>
      <c r="G337" s="64" t="s">
        <v>13</v>
      </c>
      <c r="H337" s="125" t="s">
        <v>96</v>
      </c>
      <c r="I337" s="64" t="s">
        <v>97</v>
      </c>
      <c r="J337" s="64" t="s">
        <v>98</v>
      </c>
      <c r="K337" s="65">
        <v>43009</v>
      </c>
      <c r="L337" s="65">
        <v>43100</v>
      </c>
      <c r="M337" s="64" t="s">
        <v>1683</v>
      </c>
    </row>
    <row r="338" spans="1:13" ht="21" customHeight="1" x14ac:dyDescent="0.25">
      <c r="A338" s="64" t="s">
        <v>1011</v>
      </c>
      <c r="B338" s="125" t="s">
        <v>1012</v>
      </c>
      <c r="C338" s="125" t="s">
        <v>622</v>
      </c>
      <c r="D338" s="64" t="s">
        <v>191</v>
      </c>
      <c r="E338" s="76"/>
      <c r="F338" s="64" t="s">
        <v>71</v>
      </c>
      <c r="G338" s="64" t="s">
        <v>13</v>
      </c>
      <c r="H338" s="125" t="s">
        <v>96</v>
      </c>
      <c r="I338" s="64" t="s">
        <v>97</v>
      </c>
      <c r="J338" s="64" t="s">
        <v>98</v>
      </c>
      <c r="K338" s="65">
        <v>43009</v>
      </c>
      <c r="L338" s="65">
        <v>43250</v>
      </c>
      <c r="M338" s="64" t="s">
        <v>1683</v>
      </c>
    </row>
    <row r="339" spans="1:13" ht="21" customHeight="1" x14ac:dyDescent="0.25">
      <c r="A339" s="64" t="s">
        <v>1013</v>
      </c>
      <c r="B339" s="125" t="s">
        <v>1014</v>
      </c>
      <c r="C339" s="125" t="s">
        <v>622</v>
      </c>
      <c r="D339" s="64" t="s">
        <v>64</v>
      </c>
      <c r="E339" s="76">
        <v>100</v>
      </c>
      <c r="F339" s="64" t="s">
        <v>71</v>
      </c>
      <c r="G339" s="64" t="s">
        <v>13</v>
      </c>
      <c r="H339" s="125" t="s">
        <v>96</v>
      </c>
      <c r="I339" s="64" t="s">
        <v>97</v>
      </c>
      <c r="J339" s="64" t="s">
        <v>98</v>
      </c>
      <c r="K339" s="65">
        <v>43009</v>
      </c>
      <c r="L339" s="65">
        <v>43069</v>
      </c>
      <c r="M339" s="64" t="s">
        <v>1683</v>
      </c>
    </row>
    <row r="340" spans="1:13" ht="21" customHeight="1" x14ac:dyDescent="0.25">
      <c r="A340" s="64" t="s">
        <v>1015</v>
      </c>
      <c r="B340" s="125" t="s">
        <v>1016</v>
      </c>
      <c r="C340" s="125" t="s">
        <v>1017</v>
      </c>
      <c r="D340" s="64" t="s">
        <v>64</v>
      </c>
      <c r="E340" s="76">
        <v>100</v>
      </c>
      <c r="F340" s="64" t="s">
        <v>71</v>
      </c>
      <c r="G340" s="64" t="s">
        <v>13</v>
      </c>
      <c r="H340" s="125" t="s">
        <v>96</v>
      </c>
      <c r="I340" s="64" t="s">
        <v>97</v>
      </c>
      <c r="J340" s="64" t="s">
        <v>98</v>
      </c>
      <c r="K340" s="65">
        <v>43009</v>
      </c>
      <c r="L340" s="65">
        <v>43069</v>
      </c>
      <c r="M340" s="64" t="s">
        <v>1683</v>
      </c>
    </row>
    <row r="341" spans="1:13" ht="21" customHeight="1" x14ac:dyDescent="0.25">
      <c r="A341" s="64" t="s">
        <v>1018</v>
      </c>
      <c r="B341" s="125" t="s">
        <v>1019</v>
      </c>
      <c r="C341" s="125" t="s">
        <v>1020</v>
      </c>
      <c r="D341" s="64" t="s">
        <v>18</v>
      </c>
      <c r="E341" s="76">
        <v>100</v>
      </c>
      <c r="F341" s="64" t="s">
        <v>71</v>
      </c>
      <c r="G341" s="64" t="s">
        <v>75</v>
      </c>
      <c r="H341" s="125" t="s">
        <v>21</v>
      </c>
      <c r="I341" s="64" t="s">
        <v>1475</v>
      </c>
      <c r="J341" s="64" t="s">
        <v>22</v>
      </c>
      <c r="K341" s="65">
        <v>43038</v>
      </c>
      <c r="L341" s="65">
        <v>43190</v>
      </c>
      <c r="M341" s="64" t="s">
        <v>1683</v>
      </c>
    </row>
    <row r="342" spans="1:13" ht="21" customHeight="1" x14ac:dyDescent="0.25">
      <c r="A342" s="64" t="s">
        <v>1021</v>
      </c>
      <c r="B342" s="125" t="s">
        <v>1022</v>
      </c>
      <c r="C342" s="125" t="s">
        <v>1023</v>
      </c>
      <c r="D342" s="64" t="s">
        <v>191</v>
      </c>
      <c r="E342" s="76"/>
      <c r="F342" s="64" t="s">
        <v>71</v>
      </c>
      <c r="G342" s="64" t="s">
        <v>960</v>
      </c>
      <c r="H342" s="125" t="s">
        <v>46</v>
      </c>
      <c r="I342" s="64" t="s">
        <v>1467</v>
      </c>
      <c r="J342" s="64" t="s">
        <v>47</v>
      </c>
      <c r="K342" s="65">
        <v>43069</v>
      </c>
      <c r="L342" s="65">
        <v>43220</v>
      </c>
      <c r="M342" s="64" t="s">
        <v>1683</v>
      </c>
    </row>
    <row r="343" spans="1:13" ht="21" customHeight="1" x14ac:dyDescent="0.25">
      <c r="A343" s="64" t="s">
        <v>1024</v>
      </c>
      <c r="B343" s="125" t="s">
        <v>1025</v>
      </c>
      <c r="C343" s="125" t="s">
        <v>1026</v>
      </c>
      <c r="D343" s="64" t="s">
        <v>191</v>
      </c>
      <c r="E343" s="76"/>
      <c r="F343" s="64" t="s">
        <v>71</v>
      </c>
      <c r="G343" s="64" t="s">
        <v>960</v>
      </c>
      <c r="H343" s="125" t="s">
        <v>46</v>
      </c>
      <c r="I343" s="64" t="s">
        <v>1467</v>
      </c>
      <c r="J343" s="64" t="s">
        <v>47</v>
      </c>
      <c r="K343" s="65">
        <v>43132</v>
      </c>
      <c r="L343" s="65">
        <v>43220</v>
      </c>
      <c r="M343" s="64" t="s">
        <v>1683</v>
      </c>
    </row>
    <row r="344" spans="1:13" ht="21" customHeight="1" x14ac:dyDescent="0.25">
      <c r="A344" s="64" t="s">
        <v>1027</v>
      </c>
      <c r="B344" s="125" t="s">
        <v>1028</v>
      </c>
      <c r="C344" s="125" t="s">
        <v>1026</v>
      </c>
      <c r="D344" s="64" t="s">
        <v>191</v>
      </c>
      <c r="E344" s="76"/>
      <c r="F344" s="64" t="s">
        <v>71</v>
      </c>
      <c r="G344" s="64" t="s">
        <v>960</v>
      </c>
      <c r="H344" s="125" t="s">
        <v>46</v>
      </c>
      <c r="I344" s="64" t="s">
        <v>1467</v>
      </c>
      <c r="J344" s="64" t="s">
        <v>47</v>
      </c>
      <c r="K344" s="65">
        <v>43132</v>
      </c>
      <c r="L344" s="65">
        <v>43220</v>
      </c>
      <c r="M344" s="64" t="s">
        <v>1683</v>
      </c>
    </row>
    <row r="345" spans="1:13" ht="21" customHeight="1" x14ac:dyDescent="0.25">
      <c r="A345" s="64" t="s">
        <v>1029</v>
      </c>
      <c r="B345" s="125" t="s">
        <v>1030</v>
      </c>
      <c r="C345" s="125" t="s">
        <v>1031</v>
      </c>
      <c r="D345" s="64" t="s">
        <v>64</v>
      </c>
      <c r="E345" s="76">
        <v>100</v>
      </c>
      <c r="F345" s="64" t="s">
        <v>71</v>
      </c>
      <c r="G345" s="64" t="s">
        <v>960</v>
      </c>
      <c r="H345" s="125" t="s">
        <v>46</v>
      </c>
      <c r="I345" s="64" t="s">
        <v>1467</v>
      </c>
      <c r="J345" s="64" t="s">
        <v>47</v>
      </c>
      <c r="K345" s="65">
        <v>43040</v>
      </c>
      <c r="L345" s="65">
        <v>43069</v>
      </c>
      <c r="M345" s="64" t="s">
        <v>1683</v>
      </c>
    </row>
    <row r="346" spans="1:13" ht="21" customHeight="1" x14ac:dyDescent="0.25">
      <c r="A346" s="64" t="s">
        <v>1032</v>
      </c>
      <c r="B346" s="125" t="s">
        <v>1033</v>
      </c>
      <c r="C346" s="125" t="s">
        <v>1034</v>
      </c>
      <c r="D346" s="64" t="s">
        <v>64</v>
      </c>
      <c r="E346" s="76">
        <v>100</v>
      </c>
      <c r="F346" s="64" t="s">
        <v>71</v>
      </c>
      <c r="G346" s="64" t="s">
        <v>960</v>
      </c>
      <c r="H346" s="125" t="s">
        <v>46</v>
      </c>
      <c r="I346" s="64" t="s">
        <v>1467</v>
      </c>
      <c r="J346" s="64" t="s">
        <v>47</v>
      </c>
      <c r="K346" s="65">
        <v>43040</v>
      </c>
      <c r="L346" s="65">
        <v>43159</v>
      </c>
      <c r="M346" s="64" t="s">
        <v>1683</v>
      </c>
    </row>
    <row r="347" spans="1:13" ht="21" customHeight="1" x14ac:dyDescent="0.25">
      <c r="A347" s="64" t="s">
        <v>1035</v>
      </c>
      <c r="B347" s="125" t="s">
        <v>1036</v>
      </c>
      <c r="C347" s="125" t="s">
        <v>1034</v>
      </c>
      <c r="D347" s="64" t="s">
        <v>64</v>
      </c>
      <c r="E347" s="76">
        <v>100</v>
      </c>
      <c r="F347" s="64" t="s">
        <v>71</v>
      </c>
      <c r="G347" s="64" t="s">
        <v>960</v>
      </c>
      <c r="H347" s="125" t="s">
        <v>46</v>
      </c>
      <c r="I347" s="64" t="s">
        <v>1467</v>
      </c>
      <c r="J347" s="64" t="s">
        <v>47</v>
      </c>
      <c r="K347" s="65">
        <v>43040</v>
      </c>
      <c r="L347" s="65">
        <v>43159</v>
      </c>
      <c r="M347" s="64" t="s">
        <v>1683</v>
      </c>
    </row>
    <row r="348" spans="1:13" ht="21" customHeight="1" x14ac:dyDescent="0.25">
      <c r="A348" s="64" t="s">
        <v>1037</v>
      </c>
      <c r="B348" s="125" t="s">
        <v>1038</v>
      </c>
      <c r="C348" s="125" t="s">
        <v>1034</v>
      </c>
      <c r="D348" s="64" t="s">
        <v>64</v>
      </c>
      <c r="E348" s="76">
        <v>100</v>
      </c>
      <c r="F348" s="64" t="s">
        <v>71</v>
      </c>
      <c r="G348" s="64" t="s">
        <v>960</v>
      </c>
      <c r="H348" s="125" t="s">
        <v>46</v>
      </c>
      <c r="I348" s="64" t="s">
        <v>1467</v>
      </c>
      <c r="J348" s="64" t="s">
        <v>47</v>
      </c>
      <c r="K348" s="65">
        <v>43040</v>
      </c>
      <c r="L348" s="65">
        <v>43159</v>
      </c>
      <c r="M348" s="64" t="s">
        <v>1683</v>
      </c>
    </row>
    <row r="349" spans="1:13" ht="21" customHeight="1" x14ac:dyDescent="0.25">
      <c r="A349" s="64" t="s">
        <v>1039</v>
      </c>
      <c r="B349" s="125" t="s">
        <v>1040</v>
      </c>
      <c r="C349" s="125" t="s">
        <v>1041</v>
      </c>
      <c r="D349" s="64" t="s">
        <v>191</v>
      </c>
      <c r="E349" s="76"/>
      <c r="F349" s="64" t="s">
        <v>71</v>
      </c>
      <c r="G349" s="64" t="s">
        <v>960</v>
      </c>
      <c r="H349" s="125" t="s">
        <v>46</v>
      </c>
      <c r="I349" s="64" t="s">
        <v>1467</v>
      </c>
      <c r="J349" s="64" t="s">
        <v>47</v>
      </c>
      <c r="K349" s="65">
        <v>43040</v>
      </c>
      <c r="L349" s="65">
        <v>43220</v>
      </c>
      <c r="M349" s="64" t="s">
        <v>1683</v>
      </c>
    </row>
    <row r="350" spans="1:13" ht="21" customHeight="1" x14ac:dyDescent="0.25">
      <c r="A350" s="64" t="s">
        <v>1042</v>
      </c>
      <c r="B350" s="125" t="s">
        <v>1043</v>
      </c>
      <c r="C350" s="125" t="s">
        <v>1041</v>
      </c>
      <c r="D350" s="64" t="s">
        <v>191</v>
      </c>
      <c r="E350" s="76"/>
      <c r="F350" s="64" t="s">
        <v>71</v>
      </c>
      <c r="G350" s="64" t="s">
        <v>960</v>
      </c>
      <c r="H350" s="125" t="s">
        <v>46</v>
      </c>
      <c r="I350" s="64" t="s">
        <v>1467</v>
      </c>
      <c r="J350" s="64" t="s">
        <v>47</v>
      </c>
      <c r="K350" s="65">
        <v>43040</v>
      </c>
      <c r="L350" s="65">
        <v>43220</v>
      </c>
      <c r="M350" s="64" t="s">
        <v>1683</v>
      </c>
    </row>
    <row r="351" spans="1:13" ht="21" customHeight="1" x14ac:dyDescent="0.25">
      <c r="A351" s="64" t="s">
        <v>1044</v>
      </c>
      <c r="B351" s="125" t="s">
        <v>1045</v>
      </c>
      <c r="C351" s="125" t="s">
        <v>1041</v>
      </c>
      <c r="D351" s="64" t="s">
        <v>191</v>
      </c>
      <c r="E351" s="76"/>
      <c r="F351" s="64" t="s">
        <v>71</v>
      </c>
      <c r="G351" s="64" t="s">
        <v>960</v>
      </c>
      <c r="H351" s="125" t="s">
        <v>46</v>
      </c>
      <c r="I351" s="64" t="s">
        <v>1467</v>
      </c>
      <c r="J351" s="64" t="s">
        <v>47</v>
      </c>
      <c r="K351" s="65">
        <v>43040</v>
      </c>
      <c r="L351" s="65">
        <v>43220</v>
      </c>
      <c r="M351" s="64" t="s">
        <v>1683</v>
      </c>
    </row>
    <row r="352" spans="1:13" ht="15" customHeight="1" x14ac:dyDescent="0.25">
      <c r="A352" s="64" t="s">
        <v>1046</v>
      </c>
      <c r="B352" s="125" t="s">
        <v>1047</v>
      </c>
      <c r="C352" s="125" t="s">
        <v>1048</v>
      </c>
      <c r="D352" s="64" t="s">
        <v>18</v>
      </c>
      <c r="E352" s="76">
        <v>100</v>
      </c>
      <c r="F352" s="64" t="s">
        <v>71</v>
      </c>
      <c r="G352" s="64" t="s">
        <v>72</v>
      </c>
      <c r="H352" s="125" t="s">
        <v>33</v>
      </c>
      <c r="I352" s="64" t="s">
        <v>34</v>
      </c>
      <c r="J352" s="64" t="s">
        <v>575</v>
      </c>
      <c r="K352" s="65">
        <v>43041</v>
      </c>
      <c r="L352" s="65">
        <v>43098</v>
      </c>
      <c r="M352" s="64" t="s">
        <v>1448</v>
      </c>
    </row>
    <row r="353" spans="1:13" ht="15" customHeight="1" x14ac:dyDescent="0.25">
      <c r="A353" s="64" t="s">
        <v>1049</v>
      </c>
      <c r="B353" s="125" t="s">
        <v>1050</v>
      </c>
      <c r="C353" s="125" t="s">
        <v>1051</v>
      </c>
      <c r="D353" s="64" t="s">
        <v>18</v>
      </c>
      <c r="E353" s="76">
        <v>100</v>
      </c>
      <c r="F353" s="64" t="s">
        <v>71</v>
      </c>
      <c r="G353" s="64" t="s">
        <v>72</v>
      </c>
      <c r="H353" s="125" t="s">
        <v>33</v>
      </c>
      <c r="I353" s="64" t="s">
        <v>34</v>
      </c>
      <c r="J353" s="64" t="s">
        <v>575</v>
      </c>
      <c r="K353" s="65">
        <v>43041</v>
      </c>
      <c r="L353" s="65">
        <v>43098</v>
      </c>
      <c r="M353" s="64" t="s">
        <v>1448</v>
      </c>
    </row>
    <row r="354" spans="1:13" ht="15" customHeight="1" x14ac:dyDescent="0.25">
      <c r="A354" s="64" t="s">
        <v>1052</v>
      </c>
      <c r="B354" s="125" t="s">
        <v>1053</v>
      </c>
      <c r="C354" s="125" t="s">
        <v>1054</v>
      </c>
      <c r="D354" s="64" t="s">
        <v>18</v>
      </c>
      <c r="E354" s="76">
        <v>100</v>
      </c>
      <c r="F354" s="64" t="s">
        <v>71</v>
      </c>
      <c r="G354" s="64" t="s">
        <v>72</v>
      </c>
      <c r="H354" s="125" t="s">
        <v>33</v>
      </c>
      <c r="I354" s="64" t="s">
        <v>34</v>
      </c>
      <c r="J354" s="64" t="s">
        <v>575</v>
      </c>
      <c r="K354" s="65">
        <v>43041</v>
      </c>
      <c r="L354" s="65">
        <v>43098</v>
      </c>
      <c r="M354" s="64" t="s">
        <v>1448</v>
      </c>
    </row>
    <row r="355" spans="1:13" ht="15" customHeight="1" x14ac:dyDescent="0.25">
      <c r="A355" s="64" t="s">
        <v>1055</v>
      </c>
      <c r="B355" s="125" t="s">
        <v>1056</v>
      </c>
      <c r="C355" s="125" t="s">
        <v>1057</v>
      </c>
      <c r="D355" s="64" t="s">
        <v>18</v>
      </c>
      <c r="E355" s="76">
        <v>100</v>
      </c>
      <c r="F355" s="64" t="s">
        <v>71</v>
      </c>
      <c r="G355" s="64" t="s">
        <v>72</v>
      </c>
      <c r="H355" s="125" t="s">
        <v>145</v>
      </c>
      <c r="I355" s="64" t="s">
        <v>1474</v>
      </c>
      <c r="J355" s="64" t="s">
        <v>146</v>
      </c>
      <c r="K355" s="65">
        <v>43041</v>
      </c>
      <c r="L355" s="65">
        <v>43069</v>
      </c>
      <c r="M355" s="64" t="s">
        <v>1448</v>
      </c>
    </row>
    <row r="356" spans="1:13" ht="15" customHeight="1" x14ac:dyDescent="0.25">
      <c r="A356" s="64" t="s">
        <v>1058</v>
      </c>
      <c r="B356" s="125" t="s">
        <v>1059</v>
      </c>
      <c r="C356" s="125" t="s">
        <v>1060</v>
      </c>
      <c r="D356" s="64" t="s">
        <v>18</v>
      </c>
      <c r="E356" s="76">
        <v>100</v>
      </c>
      <c r="F356" s="64" t="s">
        <v>71</v>
      </c>
      <c r="G356" s="64" t="s">
        <v>72</v>
      </c>
      <c r="H356" s="125" t="s">
        <v>145</v>
      </c>
      <c r="I356" s="64" t="s">
        <v>1474</v>
      </c>
      <c r="J356" s="64" t="s">
        <v>146</v>
      </c>
      <c r="K356" s="65">
        <v>43041</v>
      </c>
      <c r="L356" s="65">
        <v>43069</v>
      </c>
      <c r="M356" s="64" t="s">
        <v>1448</v>
      </c>
    </row>
    <row r="357" spans="1:13" ht="15" customHeight="1" x14ac:dyDescent="0.25">
      <c r="A357" s="64" t="s">
        <v>1061</v>
      </c>
      <c r="B357" s="125" t="s">
        <v>1062</v>
      </c>
      <c r="C357" s="125" t="s">
        <v>1063</v>
      </c>
      <c r="D357" s="64" t="s">
        <v>18</v>
      </c>
      <c r="E357" s="76">
        <v>100</v>
      </c>
      <c r="F357" s="64" t="s">
        <v>71</v>
      </c>
      <c r="G357" s="64" t="s">
        <v>72</v>
      </c>
      <c r="H357" s="125" t="s">
        <v>145</v>
      </c>
      <c r="I357" s="64" t="s">
        <v>1474</v>
      </c>
      <c r="J357" s="64" t="s">
        <v>146</v>
      </c>
      <c r="K357" s="65">
        <v>43041</v>
      </c>
      <c r="L357" s="65">
        <v>43069</v>
      </c>
      <c r="M357" s="64" t="s">
        <v>1448</v>
      </c>
    </row>
    <row r="358" spans="1:13" ht="21" customHeight="1" x14ac:dyDescent="0.25">
      <c r="A358" s="64" t="s">
        <v>1064</v>
      </c>
      <c r="B358" s="125" t="s">
        <v>1065</v>
      </c>
      <c r="C358" s="125" t="s">
        <v>1066</v>
      </c>
      <c r="D358" s="64" t="s">
        <v>191</v>
      </c>
      <c r="E358" s="76"/>
      <c r="F358" s="64" t="s">
        <v>71</v>
      </c>
      <c r="G358" s="64" t="s">
        <v>72</v>
      </c>
      <c r="H358" s="125" t="s">
        <v>30</v>
      </c>
      <c r="I358" s="64" t="s">
        <v>31</v>
      </c>
      <c r="J358" s="64" t="s">
        <v>32</v>
      </c>
      <c r="K358" s="65">
        <v>43040</v>
      </c>
      <c r="L358" s="65">
        <v>43404</v>
      </c>
      <c r="M358" s="64" t="s">
        <v>1683</v>
      </c>
    </row>
    <row r="359" spans="1:13" ht="15" customHeight="1" x14ac:dyDescent="0.25">
      <c r="A359" s="64" t="s">
        <v>1067</v>
      </c>
      <c r="B359" s="125" t="s">
        <v>1068</v>
      </c>
      <c r="C359" s="125" t="s">
        <v>1069</v>
      </c>
      <c r="D359" s="64" t="s">
        <v>18</v>
      </c>
      <c r="E359" s="76">
        <v>100</v>
      </c>
      <c r="F359" s="64" t="s">
        <v>71</v>
      </c>
      <c r="G359" s="64" t="s">
        <v>72</v>
      </c>
      <c r="H359" s="125" t="s">
        <v>33</v>
      </c>
      <c r="I359" s="64" t="s">
        <v>34</v>
      </c>
      <c r="J359" s="64" t="s">
        <v>575</v>
      </c>
      <c r="K359" s="65">
        <v>43041</v>
      </c>
      <c r="L359" s="65">
        <v>43069</v>
      </c>
      <c r="M359" s="64" t="s">
        <v>1448</v>
      </c>
    </row>
    <row r="360" spans="1:13" ht="15" customHeight="1" x14ac:dyDescent="0.25">
      <c r="A360" s="64" t="s">
        <v>1070</v>
      </c>
      <c r="B360" s="125" t="s">
        <v>1071</v>
      </c>
      <c r="C360" s="125" t="s">
        <v>1072</v>
      </c>
      <c r="D360" s="64" t="s">
        <v>18</v>
      </c>
      <c r="E360" s="76">
        <v>100</v>
      </c>
      <c r="F360" s="64" t="s">
        <v>71</v>
      </c>
      <c r="G360" s="64" t="s">
        <v>72</v>
      </c>
      <c r="H360" s="125" t="s">
        <v>145</v>
      </c>
      <c r="I360" s="64" t="s">
        <v>1474</v>
      </c>
      <c r="J360" s="64" t="s">
        <v>146</v>
      </c>
      <c r="K360" s="65">
        <v>43041</v>
      </c>
      <c r="L360" s="65">
        <v>43069</v>
      </c>
      <c r="M360" s="64" t="s">
        <v>1448</v>
      </c>
    </row>
    <row r="361" spans="1:13" ht="21" customHeight="1" x14ac:dyDescent="0.25">
      <c r="A361" s="64" t="s">
        <v>1073</v>
      </c>
      <c r="B361" s="125" t="s">
        <v>1074</v>
      </c>
      <c r="C361" s="125" t="s">
        <v>1075</v>
      </c>
      <c r="D361" s="64" t="s">
        <v>64</v>
      </c>
      <c r="E361" s="76">
        <v>100</v>
      </c>
      <c r="F361" s="64" t="s">
        <v>71</v>
      </c>
      <c r="G361" s="64" t="s">
        <v>960</v>
      </c>
      <c r="H361" s="125" t="s">
        <v>33</v>
      </c>
      <c r="I361" s="64" t="s">
        <v>34</v>
      </c>
      <c r="J361" s="64" t="s">
        <v>575</v>
      </c>
      <c r="K361" s="65">
        <v>43040</v>
      </c>
      <c r="L361" s="65">
        <v>43100</v>
      </c>
      <c r="M361" s="64" t="s">
        <v>1683</v>
      </c>
    </row>
    <row r="362" spans="1:13" ht="21" customHeight="1" x14ac:dyDescent="0.25">
      <c r="A362" s="64" t="s">
        <v>1076</v>
      </c>
      <c r="B362" s="125" t="s">
        <v>1077</v>
      </c>
      <c r="C362" s="125" t="s">
        <v>1075</v>
      </c>
      <c r="D362" s="64" t="s">
        <v>64</v>
      </c>
      <c r="E362" s="76">
        <v>100</v>
      </c>
      <c r="F362" s="64" t="s">
        <v>71</v>
      </c>
      <c r="G362" s="64" t="s">
        <v>960</v>
      </c>
      <c r="H362" s="125" t="s">
        <v>33</v>
      </c>
      <c r="I362" s="64" t="s">
        <v>34</v>
      </c>
      <c r="J362" s="64" t="s">
        <v>575</v>
      </c>
      <c r="K362" s="65">
        <v>43040</v>
      </c>
      <c r="L362" s="65">
        <v>43100</v>
      </c>
      <c r="M362" s="64" t="s">
        <v>1683</v>
      </c>
    </row>
    <row r="363" spans="1:13" ht="21" customHeight="1" x14ac:dyDescent="0.25">
      <c r="A363" s="64" t="s">
        <v>1078</v>
      </c>
      <c r="B363" s="125" t="s">
        <v>1079</v>
      </c>
      <c r="C363" s="125" t="s">
        <v>1075</v>
      </c>
      <c r="D363" s="64" t="s">
        <v>64</v>
      </c>
      <c r="E363" s="76">
        <v>100</v>
      </c>
      <c r="F363" s="64" t="s">
        <v>71</v>
      </c>
      <c r="G363" s="64" t="s">
        <v>960</v>
      </c>
      <c r="H363" s="125" t="s">
        <v>33</v>
      </c>
      <c r="I363" s="64" t="s">
        <v>34</v>
      </c>
      <c r="J363" s="64" t="s">
        <v>575</v>
      </c>
      <c r="K363" s="65">
        <v>43040</v>
      </c>
      <c r="L363" s="65">
        <v>43100</v>
      </c>
      <c r="M363" s="64" t="s">
        <v>1683</v>
      </c>
    </row>
    <row r="364" spans="1:13" ht="21" customHeight="1" x14ac:dyDescent="0.25">
      <c r="A364" s="64" t="s">
        <v>1080</v>
      </c>
      <c r="B364" s="125" t="s">
        <v>1081</v>
      </c>
      <c r="C364" s="125" t="s">
        <v>1082</v>
      </c>
      <c r="D364" s="64" t="s">
        <v>64</v>
      </c>
      <c r="E364" s="76">
        <v>100</v>
      </c>
      <c r="F364" s="64" t="s">
        <v>71</v>
      </c>
      <c r="G364" s="64" t="s">
        <v>960</v>
      </c>
      <c r="H364" s="125" t="s">
        <v>33</v>
      </c>
      <c r="I364" s="64" t="s">
        <v>34</v>
      </c>
      <c r="J364" s="64" t="s">
        <v>575</v>
      </c>
      <c r="K364" s="65">
        <v>43040</v>
      </c>
      <c r="L364" s="65">
        <v>43100</v>
      </c>
      <c r="M364" s="64" t="s">
        <v>1683</v>
      </c>
    </row>
    <row r="365" spans="1:13" ht="21" customHeight="1" x14ac:dyDescent="0.25">
      <c r="A365" s="64" t="s">
        <v>1083</v>
      </c>
      <c r="B365" s="125" t="s">
        <v>1084</v>
      </c>
      <c r="C365" s="125" t="s">
        <v>1082</v>
      </c>
      <c r="D365" s="64" t="s">
        <v>64</v>
      </c>
      <c r="E365" s="76">
        <v>100</v>
      </c>
      <c r="F365" s="64" t="s">
        <v>71</v>
      </c>
      <c r="G365" s="64" t="s">
        <v>960</v>
      </c>
      <c r="H365" s="125" t="s">
        <v>33</v>
      </c>
      <c r="I365" s="64" t="s">
        <v>34</v>
      </c>
      <c r="J365" s="64" t="s">
        <v>575</v>
      </c>
      <c r="K365" s="65">
        <v>43040</v>
      </c>
      <c r="L365" s="65">
        <v>43100</v>
      </c>
      <c r="M365" s="64" t="s">
        <v>1683</v>
      </c>
    </row>
    <row r="366" spans="1:13" ht="21" customHeight="1" x14ac:dyDescent="0.25">
      <c r="A366" s="64" t="s">
        <v>1085</v>
      </c>
      <c r="B366" s="125" t="s">
        <v>1086</v>
      </c>
      <c r="C366" s="125" t="s">
        <v>1082</v>
      </c>
      <c r="D366" s="64" t="s">
        <v>64</v>
      </c>
      <c r="E366" s="76">
        <v>100</v>
      </c>
      <c r="F366" s="64" t="s">
        <v>71</v>
      </c>
      <c r="G366" s="64" t="s">
        <v>960</v>
      </c>
      <c r="H366" s="125" t="s">
        <v>33</v>
      </c>
      <c r="I366" s="64" t="s">
        <v>34</v>
      </c>
      <c r="J366" s="64" t="s">
        <v>575</v>
      </c>
      <c r="K366" s="65">
        <v>43040</v>
      </c>
      <c r="L366" s="65">
        <v>43100</v>
      </c>
      <c r="M366" s="64" t="s">
        <v>1683</v>
      </c>
    </row>
    <row r="367" spans="1:13" ht="21" customHeight="1" x14ac:dyDescent="0.25">
      <c r="A367" s="64" t="s">
        <v>1087</v>
      </c>
      <c r="B367" s="125" t="s">
        <v>1088</v>
      </c>
      <c r="C367" s="125" t="s">
        <v>1082</v>
      </c>
      <c r="D367" s="64" t="s">
        <v>64</v>
      </c>
      <c r="E367" s="76">
        <v>100</v>
      </c>
      <c r="F367" s="64" t="s">
        <v>71</v>
      </c>
      <c r="G367" s="64" t="s">
        <v>960</v>
      </c>
      <c r="H367" s="125" t="s">
        <v>33</v>
      </c>
      <c r="I367" s="64" t="s">
        <v>34</v>
      </c>
      <c r="J367" s="64" t="s">
        <v>575</v>
      </c>
      <c r="K367" s="65">
        <v>43040</v>
      </c>
      <c r="L367" s="65">
        <v>43100</v>
      </c>
      <c r="M367" s="64" t="s">
        <v>1683</v>
      </c>
    </row>
    <row r="368" spans="1:13" ht="21" customHeight="1" x14ac:dyDescent="0.25">
      <c r="A368" s="64" t="s">
        <v>1089</v>
      </c>
      <c r="B368" s="125" t="s">
        <v>1090</v>
      </c>
      <c r="C368" s="125" t="s">
        <v>1082</v>
      </c>
      <c r="D368" s="64" t="s">
        <v>64</v>
      </c>
      <c r="E368" s="76">
        <v>100</v>
      </c>
      <c r="F368" s="64" t="s">
        <v>71</v>
      </c>
      <c r="G368" s="64" t="s">
        <v>960</v>
      </c>
      <c r="H368" s="125" t="s">
        <v>33</v>
      </c>
      <c r="I368" s="64" t="s">
        <v>34</v>
      </c>
      <c r="J368" s="64" t="s">
        <v>575</v>
      </c>
      <c r="K368" s="65">
        <v>43040</v>
      </c>
      <c r="L368" s="65">
        <v>43100</v>
      </c>
      <c r="M368" s="64" t="s">
        <v>1683</v>
      </c>
    </row>
    <row r="369" spans="1:13" ht="21" customHeight="1" x14ac:dyDescent="0.25">
      <c r="A369" s="64" t="s">
        <v>1091</v>
      </c>
      <c r="B369" s="125" t="s">
        <v>1092</v>
      </c>
      <c r="C369" s="125" t="s">
        <v>1093</v>
      </c>
      <c r="D369" s="64" t="s">
        <v>64</v>
      </c>
      <c r="E369" s="76">
        <v>100</v>
      </c>
      <c r="F369" s="64" t="s">
        <v>71</v>
      </c>
      <c r="G369" s="64" t="s">
        <v>960</v>
      </c>
      <c r="H369" s="125" t="s">
        <v>33</v>
      </c>
      <c r="I369" s="64" t="s">
        <v>34</v>
      </c>
      <c r="J369" s="64" t="s">
        <v>575</v>
      </c>
      <c r="K369" s="65">
        <v>43040</v>
      </c>
      <c r="L369" s="65">
        <v>43100</v>
      </c>
      <c r="M369" s="64" t="s">
        <v>1683</v>
      </c>
    </row>
    <row r="370" spans="1:13" ht="15" customHeight="1" x14ac:dyDescent="0.25">
      <c r="A370" s="64" t="s">
        <v>1094</v>
      </c>
      <c r="B370" s="125" t="s">
        <v>1095</v>
      </c>
      <c r="C370" s="125" t="s">
        <v>1096</v>
      </c>
      <c r="D370" s="64" t="s">
        <v>64</v>
      </c>
      <c r="E370" s="76">
        <v>100</v>
      </c>
      <c r="F370" s="64" t="s">
        <v>71</v>
      </c>
      <c r="G370" s="64" t="s">
        <v>118</v>
      </c>
      <c r="H370" s="125" t="s">
        <v>46</v>
      </c>
      <c r="I370" s="64" t="s">
        <v>1467</v>
      </c>
      <c r="J370" s="64" t="s">
        <v>47</v>
      </c>
      <c r="K370" s="65">
        <v>43010</v>
      </c>
      <c r="L370" s="65">
        <v>43099</v>
      </c>
      <c r="M370" s="64" t="s">
        <v>1448</v>
      </c>
    </row>
    <row r="371" spans="1:13" ht="15" customHeight="1" x14ac:dyDescent="0.25">
      <c r="A371" s="64" t="s">
        <v>1097</v>
      </c>
      <c r="B371" s="125" t="s">
        <v>1098</v>
      </c>
      <c r="C371" s="125" t="s">
        <v>1096</v>
      </c>
      <c r="D371" s="64" t="s">
        <v>64</v>
      </c>
      <c r="E371" s="76">
        <v>100</v>
      </c>
      <c r="F371" s="64" t="s">
        <v>71</v>
      </c>
      <c r="G371" s="64" t="s">
        <v>118</v>
      </c>
      <c r="H371" s="125" t="s">
        <v>46</v>
      </c>
      <c r="I371" s="64" t="s">
        <v>1467</v>
      </c>
      <c r="J371" s="64" t="s">
        <v>47</v>
      </c>
      <c r="K371" s="65">
        <v>43010</v>
      </c>
      <c r="L371" s="65">
        <v>43069</v>
      </c>
      <c r="M371" s="64" t="s">
        <v>1448</v>
      </c>
    </row>
    <row r="372" spans="1:13" ht="38.25" x14ac:dyDescent="0.25">
      <c r="A372" s="68" t="s">
        <v>1099</v>
      </c>
      <c r="B372" s="126" t="s">
        <v>1100</v>
      </c>
      <c r="C372" s="127" t="s">
        <v>1101</v>
      </c>
      <c r="D372" s="68" t="s">
        <v>64</v>
      </c>
      <c r="E372" s="76">
        <v>0</v>
      </c>
      <c r="F372" s="64" t="s">
        <v>71</v>
      </c>
      <c r="G372" s="64" t="s">
        <v>960</v>
      </c>
      <c r="H372" s="127" t="s">
        <v>55</v>
      </c>
      <c r="I372" s="64" t="s">
        <v>1473</v>
      </c>
      <c r="J372" s="64" t="s">
        <v>1477</v>
      </c>
      <c r="K372" s="65">
        <v>43101</v>
      </c>
      <c r="L372" s="69">
        <v>43189</v>
      </c>
      <c r="M372" s="68" t="s">
        <v>1683</v>
      </c>
    </row>
    <row r="373" spans="1:13" ht="54.6" customHeight="1" x14ac:dyDescent="0.25">
      <c r="A373" s="68" t="s">
        <v>1102</v>
      </c>
      <c r="B373" s="126" t="s">
        <v>1103</v>
      </c>
      <c r="C373" s="127" t="s">
        <v>1101</v>
      </c>
      <c r="D373" s="68" t="s">
        <v>64</v>
      </c>
      <c r="E373" s="76">
        <v>0</v>
      </c>
      <c r="F373" s="64" t="s">
        <v>71</v>
      </c>
      <c r="G373" s="64" t="s">
        <v>960</v>
      </c>
      <c r="H373" s="127" t="s">
        <v>55</v>
      </c>
      <c r="I373" s="64" t="s">
        <v>1473</v>
      </c>
      <c r="J373" s="64" t="s">
        <v>1477</v>
      </c>
      <c r="K373" s="65">
        <v>43070</v>
      </c>
      <c r="L373" s="69">
        <v>43159</v>
      </c>
      <c r="M373" s="68" t="s">
        <v>1683</v>
      </c>
    </row>
    <row r="374" spans="1:13" ht="51" x14ac:dyDescent="0.25">
      <c r="A374" s="68" t="s">
        <v>1104</v>
      </c>
      <c r="B374" s="126" t="s">
        <v>1105</v>
      </c>
      <c r="C374" s="127" t="s">
        <v>1101</v>
      </c>
      <c r="D374" s="68" t="s">
        <v>64</v>
      </c>
      <c r="E374" s="76">
        <v>0</v>
      </c>
      <c r="F374" s="64" t="s">
        <v>71</v>
      </c>
      <c r="G374" s="64" t="s">
        <v>960</v>
      </c>
      <c r="H374" s="127" t="s">
        <v>55</v>
      </c>
      <c r="I374" s="64" t="s">
        <v>1473</v>
      </c>
      <c r="J374" s="64" t="s">
        <v>1477</v>
      </c>
      <c r="K374" s="65">
        <v>43132</v>
      </c>
      <c r="L374" s="69">
        <v>43189</v>
      </c>
      <c r="M374" s="68" t="s">
        <v>1683</v>
      </c>
    </row>
    <row r="375" spans="1:13" ht="51" x14ac:dyDescent="0.25">
      <c r="A375" s="68" t="s">
        <v>1106</v>
      </c>
      <c r="B375" s="126" t="s">
        <v>1107</v>
      </c>
      <c r="C375" s="127" t="s">
        <v>1101</v>
      </c>
      <c r="D375" s="68" t="s">
        <v>191</v>
      </c>
      <c r="E375" s="76"/>
      <c r="F375" s="64" t="s">
        <v>71</v>
      </c>
      <c r="G375" s="64" t="s">
        <v>960</v>
      </c>
      <c r="H375" s="127" t="s">
        <v>55</v>
      </c>
      <c r="I375" s="64" t="s">
        <v>1473</v>
      </c>
      <c r="J375" s="64" t="s">
        <v>1477</v>
      </c>
      <c r="K375" s="65">
        <v>43191</v>
      </c>
      <c r="L375" s="69">
        <v>43281</v>
      </c>
      <c r="M375" s="68" t="s">
        <v>1683</v>
      </c>
    </row>
    <row r="376" spans="1:13" ht="106.15" customHeight="1" x14ac:dyDescent="0.25">
      <c r="A376" s="68" t="s">
        <v>1108</v>
      </c>
      <c r="B376" s="126" t="s">
        <v>1109</v>
      </c>
      <c r="C376" s="127" t="s">
        <v>1110</v>
      </c>
      <c r="D376" s="68" t="s">
        <v>191</v>
      </c>
      <c r="E376" s="76"/>
      <c r="F376" s="64" t="s">
        <v>71</v>
      </c>
      <c r="G376" s="64" t="s">
        <v>960</v>
      </c>
      <c r="H376" s="127" t="s">
        <v>55</v>
      </c>
      <c r="I376" s="64" t="s">
        <v>1473</v>
      </c>
      <c r="J376" s="64" t="s">
        <v>1477</v>
      </c>
      <c r="K376" s="65">
        <v>43070</v>
      </c>
      <c r="L376" s="69">
        <v>43220</v>
      </c>
      <c r="M376" s="68" t="s">
        <v>1683</v>
      </c>
    </row>
    <row r="377" spans="1:13" ht="69" customHeight="1" x14ac:dyDescent="0.25">
      <c r="A377" s="68" t="s">
        <v>1111</v>
      </c>
      <c r="B377" s="126" t="s">
        <v>1112</v>
      </c>
      <c r="C377" s="127" t="s">
        <v>1113</v>
      </c>
      <c r="D377" s="68" t="s">
        <v>191</v>
      </c>
      <c r="E377" s="76"/>
      <c r="F377" s="64" t="s">
        <v>71</v>
      </c>
      <c r="G377" s="64" t="s">
        <v>960</v>
      </c>
      <c r="H377" s="127" t="s">
        <v>55</v>
      </c>
      <c r="I377" s="64" t="s">
        <v>1473</v>
      </c>
      <c r="J377" s="64" t="s">
        <v>1477</v>
      </c>
      <c r="K377" s="65">
        <v>43101</v>
      </c>
      <c r="L377" s="69">
        <v>43403</v>
      </c>
      <c r="M377" s="68" t="s">
        <v>1683</v>
      </c>
    </row>
    <row r="378" spans="1:13" ht="76.5" x14ac:dyDescent="0.25">
      <c r="A378" s="68" t="s">
        <v>1114</v>
      </c>
      <c r="B378" s="126" t="s">
        <v>1115</v>
      </c>
      <c r="C378" s="127" t="s">
        <v>1113</v>
      </c>
      <c r="D378" s="68" t="s">
        <v>191</v>
      </c>
      <c r="E378" s="76"/>
      <c r="F378" s="64" t="s">
        <v>71</v>
      </c>
      <c r="G378" s="64" t="s">
        <v>960</v>
      </c>
      <c r="H378" s="127" t="s">
        <v>55</v>
      </c>
      <c r="I378" s="64" t="s">
        <v>1473</v>
      </c>
      <c r="J378" s="64" t="s">
        <v>1477</v>
      </c>
      <c r="K378" s="65">
        <v>43101</v>
      </c>
      <c r="L378" s="69">
        <v>43403</v>
      </c>
      <c r="M378" s="68" t="s">
        <v>1683</v>
      </c>
    </row>
    <row r="379" spans="1:13" ht="84" x14ac:dyDescent="0.25">
      <c r="A379" s="64" t="s">
        <v>1116</v>
      </c>
      <c r="B379" s="125" t="s">
        <v>1117</v>
      </c>
      <c r="C379" s="125" t="s">
        <v>1118</v>
      </c>
      <c r="D379" s="64" t="s">
        <v>191</v>
      </c>
      <c r="E379" s="76"/>
      <c r="F379" s="64" t="s">
        <v>71</v>
      </c>
      <c r="G379" s="64" t="s">
        <v>13</v>
      </c>
      <c r="H379" s="125" t="s">
        <v>42</v>
      </c>
      <c r="I379" s="64" t="s">
        <v>43</v>
      </c>
      <c r="J379" s="64" t="s">
        <v>811</v>
      </c>
      <c r="K379" s="65">
        <v>43101</v>
      </c>
      <c r="L379" s="65">
        <v>43281</v>
      </c>
      <c r="M379" s="66" t="s">
        <v>1683</v>
      </c>
    </row>
    <row r="380" spans="1:13" ht="52.5" x14ac:dyDescent="0.25">
      <c r="A380" s="64" t="s">
        <v>1119</v>
      </c>
      <c r="B380" s="125" t="s">
        <v>1120</v>
      </c>
      <c r="C380" s="125" t="s">
        <v>1101</v>
      </c>
      <c r="D380" s="64" t="s">
        <v>64</v>
      </c>
      <c r="E380" s="76">
        <v>100</v>
      </c>
      <c r="F380" s="64" t="s">
        <v>71</v>
      </c>
      <c r="G380" s="64" t="s">
        <v>960</v>
      </c>
      <c r="H380" s="125" t="s">
        <v>62</v>
      </c>
      <c r="I380" s="64" t="s">
        <v>1466</v>
      </c>
      <c r="J380" s="64" t="s">
        <v>73</v>
      </c>
      <c r="K380" s="65">
        <v>43046</v>
      </c>
      <c r="L380" s="65">
        <v>43069</v>
      </c>
      <c r="M380" s="66" t="s">
        <v>1683</v>
      </c>
    </row>
    <row r="381" spans="1:13" ht="52.5" x14ac:dyDescent="0.25">
      <c r="A381" s="64" t="s">
        <v>1121</v>
      </c>
      <c r="B381" s="125" t="s">
        <v>1122</v>
      </c>
      <c r="C381" s="125" t="s">
        <v>1123</v>
      </c>
      <c r="D381" s="64" t="s">
        <v>64</v>
      </c>
      <c r="E381" s="76">
        <v>100</v>
      </c>
      <c r="F381" s="64" t="s">
        <v>71</v>
      </c>
      <c r="G381" s="64" t="s">
        <v>960</v>
      </c>
      <c r="H381" s="125" t="s">
        <v>62</v>
      </c>
      <c r="I381" s="64" t="s">
        <v>1466</v>
      </c>
      <c r="J381" s="64" t="s">
        <v>73</v>
      </c>
      <c r="K381" s="65">
        <v>43046</v>
      </c>
      <c r="L381" s="65">
        <v>43159</v>
      </c>
      <c r="M381" s="66" t="s">
        <v>1683</v>
      </c>
    </row>
    <row r="382" spans="1:13" ht="31.5" x14ac:dyDescent="0.25">
      <c r="A382" s="64" t="s">
        <v>1124</v>
      </c>
      <c r="B382" s="125" t="s">
        <v>1125</v>
      </c>
      <c r="C382" s="125" t="s">
        <v>1126</v>
      </c>
      <c r="D382" s="64" t="s">
        <v>64</v>
      </c>
      <c r="E382" s="76">
        <v>100</v>
      </c>
      <c r="F382" s="64" t="s">
        <v>71</v>
      </c>
      <c r="G382" s="64" t="s">
        <v>960</v>
      </c>
      <c r="H382" s="125" t="s">
        <v>62</v>
      </c>
      <c r="I382" s="64" t="s">
        <v>1466</v>
      </c>
      <c r="J382" s="64" t="s">
        <v>73</v>
      </c>
      <c r="K382" s="65">
        <v>43046</v>
      </c>
      <c r="L382" s="65">
        <v>43130</v>
      </c>
      <c r="M382" s="66" t="s">
        <v>1683</v>
      </c>
    </row>
    <row r="383" spans="1:13" ht="42" x14ac:dyDescent="0.25">
      <c r="A383" s="64" t="s">
        <v>1127</v>
      </c>
      <c r="B383" s="125" t="s">
        <v>1128</v>
      </c>
      <c r="C383" s="125" t="s">
        <v>1129</v>
      </c>
      <c r="D383" s="64" t="s">
        <v>64</v>
      </c>
      <c r="E383" s="76">
        <v>100</v>
      </c>
      <c r="F383" s="64" t="s">
        <v>71</v>
      </c>
      <c r="G383" s="64" t="s">
        <v>960</v>
      </c>
      <c r="H383" s="125" t="s">
        <v>62</v>
      </c>
      <c r="I383" s="64" t="s">
        <v>1466</v>
      </c>
      <c r="J383" s="64" t="s">
        <v>73</v>
      </c>
      <c r="K383" s="65">
        <v>43046</v>
      </c>
      <c r="L383" s="65">
        <v>43130</v>
      </c>
      <c r="M383" s="66" t="s">
        <v>1683</v>
      </c>
    </row>
    <row r="384" spans="1:13" ht="42" x14ac:dyDescent="0.25">
      <c r="A384" s="64" t="s">
        <v>1130</v>
      </c>
      <c r="B384" s="125" t="s">
        <v>1131</v>
      </c>
      <c r="C384" s="125" t="s">
        <v>1132</v>
      </c>
      <c r="D384" s="64" t="s">
        <v>64</v>
      </c>
      <c r="E384" s="76">
        <v>100</v>
      </c>
      <c r="F384" s="64" t="s">
        <v>71</v>
      </c>
      <c r="G384" s="64" t="s">
        <v>960</v>
      </c>
      <c r="H384" s="125" t="s">
        <v>62</v>
      </c>
      <c r="I384" s="64" t="s">
        <v>1466</v>
      </c>
      <c r="J384" s="64" t="s">
        <v>73</v>
      </c>
      <c r="K384" s="65">
        <v>43046</v>
      </c>
      <c r="L384" s="65">
        <v>43069</v>
      </c>
      <c r="M384" s="66" t="s">
        <v>1683</v>
      </c>
    </row>
    <row r="385" spans="1:13" ht="52.5" x14ac:dyDescent="0.25">
      <c r="A385" s="64" t="s">
        <v>1133</v>
      </c>
      <c r="B385" s="125" t="s">
        <v>1134</v>
      </c>
      <c r="C385" s="125" t="s">
        <v>966</v>
      </c>
      <c r="D385" s="64" t="s">
        <v>64</v>
      </c>
      <c r="E385" s="76">
        <v>0</v>
      </c>
      <c r="F385" s="64" t="s">
        <v>71</v>
      </c>
      <c r="G385" s="64" t="s">
        <v>960</v>
      </c>
      <c r="H385" s="125" t="s">
        <v>62</v>
      </c>
      <c r="I385" s="64" t="s">
        <v>1466</v>
      </c>
      <c r="J385" s="64" t="s">
        <v>73</v>
      </c>
      <c r="K385" s="65">
        <v>43046</v>
      </c>
      <c r="L385" s="65">
        <v>43130</v>
      </c>
      <c r="M385" s="66" t="s">
        <v>1683</v>
      </c>
    </row>
    <row r="386" spans="1:13" ht="52.5" x14ac:dyDescent="0.25">
      <c r="A386" s="64" t="s">
        <v>1135</v>
      </c>
      <c r="B386" s="125" t="s">
        <v>1136</v>
      </c>
      <c r="C386" s="125" t="s">
        <v>1113</v>
      </c>
      <c r="D386" s="64" t="s">
        <v>64</v>
      </c>
      <c r="E386" s="76">
        <v>0</v>
      </c>
      <c r="F386" s="64" t="s">
        <v>71</v>
      </c>
      <c r="G386" s="64" t="s">
        <v>960</v>
      </c>
      <c r="H386" s="125" t="s">
        <v>62</v>
      </c>
      <c r="I386" s="64" t="s">
        <v>1466</v>
      </c>
      <c r="J386" s="64" t="s">
        <v>73</v>
      </c>
      <c r="K386" s="65">
        <v>43046</v>
      </c>
      <c r="L386" s="65">
        <v>43130</v>
      </c>
      <c r="M386" s="66" t="s">
        <v>1683</v>
      </c>
    </row>
    <row r="387" spans="1:13" ht="31.5" x14ac:dyDescent="0.25">
      <c r="A387" s="64" t="s">
        <v>1137</v>
      </c>
      <c r="B387" s="125" t="s">
        <v>1138</v>
      </c>
      <c r="C387" s="125" t="s">
        <v>1101</v>
      </c>
      <c r="D387" s="64" t="s">
        <v>191</v>
      </c>
      <c r="E387" s="76">
        <v>0</v>
      </c>
      <c r="F387" s="64" t="s">
        <v>71</v>
      </c>
      <c r="G387" s="64" t="s">
        <v>960</v>
      </c>
      <c r="H387" s="125" t="s">
        <v>29</v>
      </c>
      <c r="I387" s="64" t="s">
        <v>1470</v>
      </c>
      <c r="J387" s="64" t="s">
        <v>1478</v>
      </c>
      <c r="K387" s="65">
        <v>43042</v>
      </c>
      <c r="L387" s="65">
        <v>43281</v>
      </c>
      <c r="M387" s="66" t="s">
        <v>1683</v>
      </c>
    </row>
    <row r="388" spans="1:13" ht="115.5" x14ac:dyDescent="0.25">
      <c r="A388" s="64" t="s">
        <v>1139</v>
      </c>
      <c r="B388" s="125" t="s">
        <v>1140</v>
      </c>
      <c r="C388" s="125" t="s">
        <v>1101</v>
      </c>
      <c r="D388" s="64" t="s">
        <v>191</v>
      </c>
      <c r="E388" s="76">
        <v>0</v>
      </c>
      <c r="F388" s="64" t="s">
        <v>71</v>
      </c>
      <c r="G388" s="64" t="s">
        <v>960</v>
      </c>
      <c r="H388" s="125" t="s">
        <v>29</v>
      </c>
      <c r="I388" s="64" t="s">
        <v>1470</v>
      </c>
      <c r="J388" s="64" t="s">
        <v>1478</v>
      </c>
      <c r="K388" s="65">
        <v>43042</v>
      </c>
      <c r="L388" s="65">
        <v>43281</v>
      </c>
      <c r="M388" s="66" t="s">
        <v>1683</v>
      </c>
    </row>
    <row r="389" spans="1:13" ht="84" x14ac:dyDescent="0.25">
      <c r="A389" s="64" t="s">
        <v>1141</v>
      </c>
      <c r="B389" s="125" t="s">
        <v>1142</v>
      </c>
      <c r="C389" s="125" t="s">
        <v>1143</v>
      </c>
      <c r="D389" s="64" t="s">
        <v>191</v>
      </c>
      <c r="E389" s="76">
        <v>0</v>
      </c>
      <c r="F389" s="64" t="s">
        <v>71</v>
      </c>
      <c r="G389" s="64" t="s">
        <v>960</v>
      </c>
      <c r="H389" s="125" t="s">
        <v>29</v>
      </c>
      <c r="I389" s="64" t="s">
        <v>1470</v>
      </c>
      <c r="J389" s="64" t="s">
        <v>1478</v>
      </c>
      <c r="K389" s="65">
        <v>43042</v>
      </c>
      <c r="L389" s="65">
        <v>43281</v>
      </c>
      <c r="M389" s="66" t="s">
        <v>1683</v>
      </c>
    </row>
    <row r="390" spans="1:13" ht="105" x14ac:dyDescent="0.25">
      <c r="A390" s="64" t="s">
        <v>1144</v>
      </c>
      <c r="B390" s="125" t="s">
        <v>1145</v>
      </c>
      <c r="C390" s="125" t="s">
        <v>1146</v>
      </c>
      <c r="D390" s="64" t="s">
        <v>191</v>
      </c>
      <c r="E390" s="76">
        <v>0</v>
      </c>
      <c r="F390" s="64" t="s">
        <v>71</v>
      </c>
      <c r="G390" s="64" t="s">
        <v>960</v>
      </c>
      <c r="H390" s="125" t="s">
        <v>29</v>
      </c>
      <c r="I390" s="64" t="s">
        <v>1470</v>
      </c>
      <c r="J390" s="64" t="s">
        <v>1478</v>
      </c>
      <c r="K390" s="65">
        <v>43042</v>
      </c>
      <c r="L390" s="65">
        <v>43281</v>
      </c>
      <c r="M390" s="66" t="s">
        <v>1683</v>
      </c>
    </row>
    <row r="391" spans="1:13" ht="52.5" x14ac:dyDescent="0.25">
      <c r="A391" s="64" t="s">
        <v>1147</v>
      </c>
      <c r="B391" s="125" t="s">
        <v>1148</v>
      </c>
      <c r="C391" s="125" t="s">
        <v>1149</v>
      </c>
      <c r="D391" s="64" t="s">
        <v>191</v>
      </c>
      <c r="E391" s="76">
        <v>0</v>
      </c>
      <c r="F391" s="64" t="s">
        <v>71</v>
      </c>
      <c r="G391" s="64" t="s">
        <v>960</v>
      </c>
      <c r="H391" s="125" t="s">
        <v>29</v>
      </c>
      <c r="I391" s="64" t="s">
        <v>1470</v>
      </c>
      <c r="J391" s="64" t="s">
        <v>1478</v>
      </c>
      <c r="K391" s="65">
        <v>43042</v>
      </c>
      <c r="L391" s="65">
        <v>43281</v>
      </c>
      <c r="M391" s="66" t="s">
        <v>1683</v>
      </c>
    </row>
    <row r="392" spans="1:13" ht="73.5" x14ac:dyDescent="0.25">
      <c r="A392" s="64" t="s">
        <v>1150</v>
      </c>
      <c r="B392" s="125" t="s">
        <v>1151</v>
      </c>
      <c r="C392" s="125" t="s">
        <v>1152</v>
      </c>
      <c r="D392" s="64" t="s">
        <v>191</v>
      </c>
      <c r="E392" s="76">
        <v>0</v>
      </c>
      <c r="F392" s="64" t="s">
        <v>71</v>
      </c>
      <c r="G392" s="64" t="s">
        <v>960</v>
      </c>
      <c r="H392" s="125" t="s">
        <v>29</v>
      </c>
      <c r="I392" s="64" t="s">
        <v>1470</v>
      </c>
      <c r="J392" s="64" t="s">
        <v>1478</v>
      </c>
      <c r="K392" s="65">
        <v>43101</v>
      </c>
      <c r="L392" s="65">
        <v>43464</v>
      </c>
      <c r="M392" s="66" t="s">
        <v>1683</v>
      </c>
    </row>
    <row r="393" spans="1:13" ht="42" x14ac:dyDescent="0.25">
      <c r="A393" s="64" t="s">
        <v>1153</v>
      </c>
      <c r="B393" s="125" t="s">
        <v>1154</v>
      </c>
      <c r="C393" s="125" t="s">
        <v>1101</v>
      </c>
      <c r="D393" s="64" t="s">
        <v>64</v>
      </c>
      <c r="E393" s="76">
        <v>100</v>
      </c>
      <c r="F393" s="64" t="s">
        <v>71</v>
      </c>
      <c r="G393" s="64" t="s">
        <v>960</v>
      </c>
      <c r="H393" s="130" t="s">
        <v>46</v>
      </c>
      <c r="I393" s="64" t="s">
        <v>1467</v>
      </c>
      <c r="J393" s="64" t="s">
        <v>47</v>
      </c>
      <c r="K393" s="65">
        <v>43028</v>
      </c>
      <c r="L393" s="65">
        <v>43100</v>
      </c>
      <c r="M393" s="66" t="s">
        <v>1683</v>
      </c>
    </row>
    <row r="394" spans="1:13" ht="52.5" x14ac:dyDescent="0.25">
      <c r="A394" s="64" t="s">
        <v>1155</v>
      </c>
      <c r="B394" s="125" t="s">
        <v>1156</v>
      </c>
      <c r="C394" s="125" t="s">
        <v>1157</v>
      </c>
      <c r="D394" s="64" t="s">
        <v>191</v>
      </c>
      <c r="E394" s="76"/>
      <c r="F394" s="64" t="s">
        <v>71</v>
      </c>
      <c r="G394" s="64" t="s">
        <v>72</v>
      </c>
      <c r="H394" s="125" t="s">
        <v>30</v>
      </c>
      <c r="I394" s="64" t="s">
        <v>31</v>
      </c>
      <c r="J394" s="64" t="s">
        <v>32</v>
      </c>
      <c r="K394" s="65">
        <v>43040</v>
      </c>
      <c r="L394" s="65">
        <v>43404</v>
      </c>
      <c r="M394" s="66" t="s">
        <v>1683</v>
      </c>
    </row>
    <row r="395" spans="1:13" ht="33.75" x14ac:dyDescent="0.25">
      <c r="A395" s="64" t="s">
        <v>1159</v>
      </c>
      <c r="B395" s="125" t="s">
        <v>1160</v>
      </c>
      <c r="C395" s="125" t="s">
        <v>1161</v>
      </c>
      <c r="D395" s="64" t="s">
        <v>64</v>
      </c>
      <c r="E395" s="76">
        <v>100</v>
      </c>
      <c r="F395" s="64" t="s">
        <v>71</v>
      </c>
      <c r="G395" s="64" t="s">
        <v>960</v>
      </c>
      <c r="H395" s="130" t="s">
        <v>46</v>
      </c>
      <c r="I395" s="64" t="s">
        <v>1467</v>
      </c>
      <c r="J395" s="64" t="s">
        <v>47</v>
      </c>
      <c r="K395" s="65">
        <v>43040</v>
      </c>
      <c r="L395" s="65">
        <v>43159</v>
      </c>
      <c r="M395" s="66" t="s">
        <v>1683</v>
      </c>
    </row>
    <row r="396" spans="1:13" ht="33.75" x14ac:dyDescent="0.25">
      <c r="A396" s="64" t="s">
        <v>1162</v>
      </c>
      <c r="B396" s="125" t="s">
        <v>1163</v>
      </c>
      <c r="C396" s="125" t="s">
        <v>1164</v>
      </c>
      <c r="D396" s="64" t="s">
        <v>129</v>
      </c>
      <c r="E396" s="76">
        <v>0</v>
      </c>
      <c r="F396" s="64" t="s">
        <v>71</v>
      </c>
      <c r="G396" s="64" t="s">
        <v>960</v>
      </c>
      <c r="H396" s="130" t="s">
        <v>46</v>
      </c>
      <c r="I396" s="64" t="s">
        <v>1467</v>
      </c>
      <c r="J396" s="64" t="s">
        <v>47</v>
      </c>
      <c r="K396" s="65">
        <v>43040</v>
      </c>
      <c r="L396" s="65">
        <v>43159</v>
      </c>
      <c r="M396" s="66" t="s">
        <v>1683</v>
      </c>
    </row>
    <row r="397" spans="1:13" ht="33.75" x14ac:dyDescent="0.25">
      <c r="A397" s="64" t="s">
        <v>1165</v>
      </c>
      <c r="B397" s="125" t="s">
        <v>1166</v>
      </c>
      <c r="C397" s="125" t="s">
        <v>1164</v>
      </c>
      <c r="D397" s="64" t="s">
        <v>64</v>
      </c>
      <c r="E397" s="76">
        <v>100</v>
      </c>
      <c r="F397" s="64" t="s">
        <v>71</v>
      </c>
      <c r="G397" s="64" t="s">
        <v>960</v>
      </c>
      <c r="H397" s="130" t="s">
        <v>46</v>
      </c>
      <c r="I397" s="64" t="s">
        <v>1467</v>
      </c>
      <c r="J397" s="64" t="s">
        <v>47</v>
      </c>
      <c r="K397" s="65">
        <v>43040</v>
      </c>
      <c r="L397" s="65">
        <v>43159</v>
      </c>
      <c r="M397" s="66" t="s">
        <v>1683</v>
      </c>
    </row>
    <row r="398" spans="1:13" ht="94.5" x14ac:dyDescent="0.25">
      <c r="A398" s="64" t="s">
        <v>1167</v>
      </c>
      <c r="B398" s="125" t="s">
        <v>1168</v>
      </c>
      <c r="C398" s="125" t="s">
        <v>1169</v>
      </c>
      <c r="D398" s="64" t="s">
        <v>191</v>
      </c>
      <c r="E398" s="76"/>
      <c r="F398" s="64" t="s">
        <v>71</v>
      </c>
      <c r="G398" s="64" t="s">
        <v>960</v>
      </c>
      <c r="H398" s="130" t="s">
        <v>46</v>
      </c>
      <c r="I398" s="64" t="s">
        <v>1467</v>
      </c>
      <c r="J398" s="64" t="s">
        <v>47</v>
      </c>
      <c r="K398" s="65">
        <v>43040</v>
      </c>
      <c r="L398" s="65">
        <v>43250</v>
      </c>
      <c r="M398" s="66" t="s">
        <v>1683</v>
      </c>
    </row>
    <row r="399" spans="1:13" ht="33.75" x14ac:dyDescent="0.25">
      <c r="A399" s="64" t="s">
        <v>1170</v>
      </c>
      <c r="B399" s="125" t="s">
        <v>1171</v>
      </c>
      <c r="C399" s="125" t="s">
        <v>1172</v>
      </c>
      <c r="D399" s="64" t="s">
        <v>191</v>
      </c>
      <c r="E399" s="76"/>
      <c r="F399" s="64" t="s">
        <v>71</v>
      </c>
      <c r="G399" s="64" t="s">
        <v>960</v>
      </c>
      <c r="H399" s="130" t="s">
        <v>46</v>
      </c>
      <c r="I399" s="64" t="s">
        <v>1467</v>
      </c>
      <c r="J399" s="64" t="s">
        <v>47</v>
      </c>
      <c r="K399" s="65">
        <v>43040</v>
      </c>
      <c r="L399" s="65">
        <v>43250</v>
      </c>
      <c r="M399" s="66" t="s">
        <v>1683</v>
      </c>
    </row>
    <row r="400" spans="1:13" ht="33.75" x14ac:dyDescent="0.25">
      <c r="A400" s="64" t="s">
        <v>1173</v>
      </c>
      <c r="B400" s="125" t="s">
        <v>1174</v>
      </c>
      <c r="C400" s="125" t="s">
        <v>1172</v>
      </c>
      <c r="D400" s="64" t="s">
        <v>191</v>
      </c>
      <c r="E400" s="76"/>
      <c r="F400" s="64" t="s">
        <v>71</v>
      </c>
      <c r="G400" s="64" t="s">
        <v>960</v>
      </c>
      <c r="H400" s="130" t="s">
        <v>46</v>
      </c>
      <c r="I400" s="64" t="s">
        <v>1467</v>
      </c>
      <c r="J400" s="64" t="s">
        <v>47</v>
      </c>
      <c r="K400" s="65">
        <v>43040</v>
      </c>
      <c r="L400" s="65">
        <v>43250</v>
      </c>
      <c r="M400" s="66" t="s">
        <v>1683</v>
      </c>
    </row>
    <row r="401" spans="1:13" ht="33.75" x14ac:dyDescent="0.25">
      <c r="A401" s="64" t="s">
        <v>1175</v>
      </c>
      <c r="B401" s="125" t="s">
        <v>1176</v>
      </c>
      <c r="C401" s="125" t="s">
        <v>966</v>
      </c>
      <c r="D401" s="64" t="s">
        <v>191</v>
      </c>
      <c r="E401" s="76"/>
      <c r="F401" s="64" t="s">
        <v>71</v>
      </c>
      <c r="G401" s="64" t="s">
        <v>960</v>
      </c>
      <c r="H401" s="130" t="s">
        <v>46</v>
      </c>
      <c r="I401" s="64" t="s">
        <v>1467</v>
      </c>
      <c r="J401" s="64" t="s">
        <v>47</v>
      </c>
      <c r="K401" s="65">
        <v>43040</v>
      </c>
      <c r="L401" s="65">
        <v>43217</v>
      </c>
      <c r="M401" s="66" t="s">
        <v>1683</v>
      </c>
    </row>
    <row r="402" spans="1:13" ht="33.75" x14ac:dyDescent="0.25">
      <c r="A402" s="64" t="s">
        <v>1177</v>
      </c>
      <c r="B402" s="125" t="s">
        <v>1176</v>
      </c>
      <c r="C402" s="125" t="s">
        <v>1178</v>
      </c>
      <c r="D402" s="64" t="s">
        <v>129</v>
      </c>
      <c r="E402" s="76">
        <v>0</v>
      </c>
      <c r="F402" s="64" t="s">
        <v>71</v>
      </c>
      <c r="G402" s="64" t="s">
        <v>960</v>
      </c>
      <c r="H402" s="130" t="s">
        <v>46</v>
      </c>
      <c r="I402" s="64" t="s">
        <v>1467</v>
      </c>
      <c r="J402" s="64" t="s">
        <v>47</v>
      </c>
      <c r="K402" s="65">
        <v>43040</v>
      </c>
      <c r="L402" s="65">
        <v>43097</v>
      </c>
      <c r="M402" s="66" t="s">
        <v>1683</v>
      </c>
    </row>
    <row r="403" spans="1:13" ht="33.75" x14ac:dyDescent="0.25">
      <c r="A403" s="64" t="s">
        <v>1179</v>
      </c>
      <c r="B403" s="125" t="s">
        <v>1180</v>
      </c>
      <c r="C403" s="125" t="s">
        <v>1181</v>
      </c>
      <c r="D403" s="64" t="s">
        <v>64</v>
      </c>
      <c r="E403" s="76">
        <v>100</v>
      </c>
      <c r="F403" s="64" t="s">
        <v>71</v>
      </c>
      <c r="G403" s="64" t="s">
        <v>960</v>
      </c>
      <c r="H403" s="130" t="s">
        <v>46</v>
      </c>
      <c r="I403" s="64" t="s">
        <v>1467</v>
      </c>
      <c r="J403" s="64" t="s">
        <v>47</v>
      </c>
      <c r="K403" s="65">
        <v>43040</v>
      </c>
      <c r="L403" s="65">
        <v>43097</v>
      </c>
      <c r="M403" s="66" t="s">
        <v>1683</v>
      </c>
    </row>
    <row r="404" spans="1:13" ht="42" x14ac:dyDescent="0.25">
      <c r="A404" s="64" t="s">
        <v>1182</v>
      </c>
      <c r="B404" s="125" t="s">
        <v>1183</v>
      </c>
      <c r="C404" s="125" t="s">
        <v>1184</v>
      </c>
      <c r="D404" s="64" t="s">
        <v>18</v>
      </c>
      <c r="E404" s="76">
        <v>100</v>
      </c>
      <c r="F404" s="64" t="s">
        <v>71</v>
      </c>
      <c r="G404" s="64" t="s">
        <v>84</v>
      </c>
      <c r="H404" s="125" t="s">
        <v>29</v>
      </c>
      <c r="I404" s="64" t="s">
        <v>1470</v>
      </c>
      <c r="J404" s="64" t="s">
        <v>65</v>
      </c>
      <c r="K404" s="65">
        <v>43057</v>
      </c>
      <c r="L404" s="65">
        <v>43069</v>
      </c>
      <c r="M404" s="66" t="s">
        <v>1683</v>
      </c>
    </row>
    <row r="405" spans="1:13" ht="31.5" x14ac:dyDescent="0.25">
      <c r="A405" s="64" t="s">
        <v>1185</v>
      </c>
      <c r="B405" s="125" t="s">
        <v>1186</v>
      </c>
      <c r="C405" s="125" t="s">
        <v>1184</v>
      </c>
      <c r="D405" s="64" t="s">
        <v>191</v>
      </c>
      <c r="E405" s="76">
        <v>0</v>
      </c>
      <c r="F405" s="64" t="s">
        <v>71</v>
      </c>
      <c r="G405" s="64" t="s">
        <v>84</v>
      </c>
      <c r="H405" s="125" t="s">
        <v>29</v>
      </c>
      <c r="I405" s="64" t="s">
        <v>1470</v>
      </c>
      <c r="J405" s="64" t="s">
        <v>65</v>
      </c>
      <c r="K405" s="65">
        <v>43040</v>
      </c>
      <c r="L405" s="65">
        <v>43281</v>
      </c>
      <c r="M405" s="66" t="s">
        <v>1683</v>
      </c>
    </row>
    <row r="406" spans="1:13" ht="52.5" x14ac:dyDescent="0.25">
      <c r="A406" s="64" t="s">
        <v>1187</v>
      </c>
      <c r="B406" s="125" t="s">
        <v>1188</v>
      </c>
      <c r="C406" s="125" t="s">
        <v>1189</v>
      </c>
      <c r="D406" s="64" t="s">
        <v>64</v>
      </c>
      <c r="E406" s="76">
        <v>100</v>
      </c>
      <c r="F406" s="64" t="s">
        <v>71</v>
      </c>
      <c r="G406" s="64" t="s">
        <v>84</v>
      </c>
      <c r="H406" s="125" t="s">
        <v>29</v>
      </c>
      <c r="I406" s="64" t="s">
        <v>1470</v>
      </c>
      <c r="J406" s="64" t="s">
        <v>65</v>
      </c>
      <c r="K406" s="65">
        <v>43132</v>
      </c>
      <c r="L406" s="65">
        <v>43189</v>
      </c>
      <c r="M406" s="66" t="s">
        <v>1683</v>
      </c>
    </row>
    <row r="407" spans="1:13" ht="31.5" x14ac:dyDescent="0.25">
      <c r="A407" s="64" t="s">
        <v>1190</v>
      </c>
      <c r="B407" s="125" t="s">
        <v>1191</v>
      </c>
      <c r="C407" s="125" t="s">
        <v>1192</v>
      </c>
      <c r="D407" s="64" t="s">
        <v>64</v>
      </c>
      <c r="E407" s="76">
        <v>100</v>
      </c>
      <c r="F407" s="64" t="s">
        <v>71</v>
      </c>
      <c r="G407" s="64" t="s">
        <v>84</v>
      </c>
      <c r="H407" s="125" t="s">
        <v>29</v>
      </c>
      <c r="I407" s="64" t="s">
        <v>1470</v>
      </c>
      <c r="J407" s="64" t="s">
        <v>65</v>
      </c>
      <c r="K407" s="65">
        <v>43132</v>
      </c>
      <c r="L407" s="65">
        <v>43189</v>
      </c>
      <c r="M407" s="66" t="s">
        <v>1683</v>
      </c>
    </row>
    <row r="408" spans="1:13" ht="63" x14ac:dyDescent="0.25">
      <c r="A408" s="64" t="s">
        <v>1193</v>
      </c>
      <c r="B408" s="125" t="s">
        <v>1194</v>
      </c>
      <c r="C408" s="125" t="s">
        <v>1192</v>
      </c>
      <c r="D408" s="64" t="s">
        <v>129</v>
      </c>
      <c r="E408" s="76"/>
      <c r="F408" s="64" t="s">
        <v>71</v>
      </c>
      <c r="G408" s="64" t="s">
        <v>84</v>
      </c>
      <c r="H408" s="125" t="s">
        <v>29</v>
      </c>
      <c r="I408" s="64" t="s">
        <v>1470</v>
      </c>
      <c r="J408" s="64" t="s">
        <v>65</v>
      </c>
      <c r="K408" s="65">
        <v>43028</v>
      </c>
      <c r="L408" s="65">
        <v>43100</v>
      </c>
      <c r="M408" s="66" t="s">
        <v>1683</v>
      </c>
    </row>
    <row r="409" spans="1:13" ht="33.75" x14ac:dyDescent="0.25">
      <c r="A409" s="64" t="s">
        <v>1195</v>
      </c>
      <c r="B409" s="125" t="s">
        <v>1196</v>
      </c>
      <c r="C409" s="125" t="s">
        <v>1096</v>
      </c>
      <c r="D409" s="64" t="s">
        <v>64</v>
      </c>
      <c r="E409" s="76">
        <v>100</v>
      </c>
      <c r="F409" s="64" t="s">
        <v>71</v>
      </c>
      <c r="G409" s="64" t="s">
        <v>118</v>
      </c>
      <c r="H409" s="130" t="s">
        <v>46</v>
      </c>
      <c r="I409" s="64" t="s">
        <v>1467</v>
      </c>
      <c r="J409" s="64" t="s">
        <v>47</v>
      </c>
      <c r="K409" s="65">
        <v>43011</v>
      </c>
      <c r="L409" s="65">
        <v>43084</v>
      </c>
      <c r="M409" s="66" t="s">
        <v>1448</v>
      </c>
    </row>
    <row r="410" spans="1:13" ht="42" x14ac:dyDescent="0.25">
      <c r="A410" s="64" t="s">
        <v>1197</v>
      </c>
      <c r="B410" s="125" t="s">
        <v>1198</v>
      </c>
      <c r="C410" s="125" t="s">
        <v>1096</v>
      </c>
      <c r="D410" s="64" t="s">
        <v>64</v>
      </c>
      <c r="E410" s="76">
        <v>100</v>
      </c>
      <c r="F410" s="64" t="s">
        <v>71</v>
      </c>
      <c r="G410" s="64" t="s">
        <v>118</v>
      </c>
      <c r="H410" s="130" t="s">
        <v>46</v>
      </c>
      <c r="I410" s="64" t="s">
        <v>1467</v>
      </c>
      <c r="J410" s="64" t="s">
        <v>47</v>
      </c>
      <c r="K410" s="65">
        <v>43011</v>
      </c>
      <c r="L410" s="65">
        <v>43089</v>
      </c>
      <c r="M410" s="66" t="s">
        <v>1448</v>
      </c>
    </row>
    <row r="411" spans="1:13" ht="73.5" x14ac:dyDescent="0.25">
      <c r="A411" s="64" t="s">
        <v>1199</v>
      </c>
      <c r="B411" s="125" t="s">
        <v>1200</v>
      </c>
      <c r="C411" s="125" t="s">
        <v>1201</v>
      </c>
      <c r="D411" s="64" t="s">
        <v>64</v>
      </c>
      <c r="E411" s="76">
        <v>100</v>
      </c>
      <c r="F411" s="64" t="s">
        <v>71</v>
      </c>
      <c r="G411" s="64" t="s">
        <v>118</v>
      </c>
      <c r="H411" s="125" t="s">
        <v>68</v>
      </c>
      <c r="I411" s="64" t="s">
        <v>1468</v>
      </c>
      <c r="J411" s="64" t="s">
        <v>69</v>
      </c>
      <c r="K411" s="65">
        <v>42982</v>
      </c>
      <c r="L411" s="65">
        <v>43069</v>
      </c>
      <c r="M411" s="66" t="s">
        <v>1448</v>
      </c>
    </row>
    <row r="412" spans="1:13" ht="42" x14ac:dyDescent="0.25">
      <c r="A412" s="64" t="s">
        <v>1202</v>
      </c>
      <c r="B412" s="125" t="s">
        <v>1203</v>
      </c>
      <c r="C412" s="125" t="s">
        <v>1204</v>
      </c>
      <c r="D412" s="64" t="s">
        <v>64</v>
      </c>
      <c r="E412" s="76">
        <v>100</v>
      </c>
      <c r="F412" s="64" t="s">
        <v>71</v>
      </c>
      <c r="G412" s="64" t="s">
        <v>118</v>
      </c>
      <c r="H412" s="125" t="s">
        <v>68</v>
      </c>
      <c r="I412" s="64" t="s">
        <v>1468</v>
      </c>
      <c r="J412" s="64" t="s">
        <v>69</v>
      </c>
      <c r="K412" s="65">
        <v>43010</v>
      </c>
      <c r="L412" s="65">
        <v>43159</v>
      </c>
      <c r="M412" s="66" t="s">
        <v>1448</v>
      </c>
    </row>
    <row r="413" spans="1:13" ht="73.5" x14ac:dyDescent="0.25">
      <c r="A413" s="64" t="s">
        <v>1205</v>
      </c>
      <c r="B413" s="125" t="s">
        <v>1206</v>
      </c>
      <c r="C413" s="125" t="s">
        <v>1207</v>
      </c>
      <c r="D413" s="64" t="s">
        <v>64</v>
      </c>
      <c r="E413" s="76">
        <v>100</v>
      </c>
      <c r="F413" s="64" t="s">
        <v>71</v>
      </c>
      <c r="G413" s="64" t="s">
        <v>118</v>
      </c>
      <c r="H413" s="125" t="s">
        <v>68</v>
      </c>
      <c r="I413" s="64" t="s">
        <v>1468</v>
      </c>
      <c r="J413" s="64" t="s">
        <v>69</v>
      </c>
      <c r="K413" s="65">
        <v>42982</v>
      </c>
      <c r="L413" s="65">
        <v>43069</v>
      </c>
      <c r="M413" s="66" t="s">
        <v>1448</v>
      </c>
    </row>
    <row r="414" spans="1:13" ht="63" x14ac:dyDescent="0.25">
      <c r="A414" s="64" t="s">
        <v>1208</v>
      </c>
      <c r="B414" s="125" t="s">
        <v>1209</v>
      </c>
      <c r="C414" s="125" t="s">
        <v>1210</v>
      </c>
      <c r="D414" s="64" t="s">
        <v>64</v>
      </c>
      <c r="E414" s="76">
        <v>100</v>
      </c>
      <c r="F414" s="64" t="s">
        <v>71</v>
      </c>
      <c r="G414" s="64" t="s">
        <v>118</v>
      </c>
      <c r="H414" s="125" t="s">
        <v>68</v>
      </c>
      <c r="I414" s="64" t="s">
        <v>1468</v>
      </c>
      <c r="J414" s="64" t="s">
        <v>69</v>
      </c>
      <c r="K414" s="65">
        <v>43069</v>
      </c>
      <c r="L414" s="65">
        <v>43189</v>
      </c>
      <c r="M414" s="66" t="s">
        <v>1448</v>
      </c>
    </row>
    <row r="415" spans="1:13" ht="42" x14ac:dyDescent="0.25">
      <c r="A415" s="64" t="s">
        <v>1211</v>
      </c>
      <c r="B415" s="125" t="s">
        <v>1212</v>
      </c>
      <c r="C415" s="125" t="s">
        <v>1213</v>
      </c>
      <c r="D415" s="64" t="s">
        <v>191</v>
      </c>
      <c r="E415" s="76"/>
      <c r="F415" s="64" t="s">
        <v>71</v>
      </c>
      <c r="G415" s="64" t="s">
        <v>118</v>
      </c>
      <c r="H415" s="125" t="s">
        <v>68</v>
      </c>
      <c r="I415" s="64" t="s">
        <v>1468</v>
      </c>
      <c r="J415" s="64" t="s">
        <v>69</v>
      </c>
      <c r="K415" s="65">
        <v>42982</v>
      </c>
      <c r="L415" s="65">
        <v>43250</v>
      </c>
      <c r="M415" s="66" t="s">
        <v>1448</v>
      </c>
    </row>
    <row r="416" spans="1:13" ht="31.5" x14ac:dyDescent="0.25">
      <c r="A416" s="64" t="s">
        <v>1214</v>
      </c>
      <c r="B416" s="125" t="s">
        <v>1215</v>
      </c>
      <c r="C416" s="125" t="s">
        <v>277</v>
      </c>
      <c r="D416" s="64" t="s">
        <v>64</v>
      </c>
      <c r="E416" s="76">
        <v>100</v>
      </c>
      <c r="F416" s="64" t="s">
        <v>71</v>
      </c>
      <c r="G416" s="64" t="s">
        <v>118</v>
      </c>
      <c r="H416" s="125" t="s">
        <v>68</v>
      </c>
      <c r="I416" s="64" t="s">
        <v>1468</v>
      </c>
      <c r="J416" s="64" t="s">
        <v>69</v>
      </c>
      <c r="K416" s="65">
        <v>42979</v>
      </c>
      <c r="L416" s="65">
        <v>43054</v>
      </c>
      <c r="M416" s="66" t="s">
        <v>1448</v>
      </c>
    </row>
    <row r="417" spans="1:13" ht="73.5" x14ac:dyDescent="0.25">
      <c r="A417" s="64" t="s">
        <v>1216</v>
      </c>
      <c r="B417" s="125" t="s">
        <v>1217</v>
      </c>
      <c r="C417" s="125" t="s">
        <v>1218</v>
      </c>
      <c r="D417" s="64" t="s">
        <v>64</v>
      </c>
      <c r="E417" s="76">
        <v>100</v>
      </c>
      <c r="F417" s="64" t="s">
        <v>71</v>
      </c>
      <c r="G417" s="64" t="s">
        <v>118</v>
      </c>
      <c r="H417" s="125" t="s">
        <v>68</v>
      </c>
      <c r="I417" s="64" t="s">
        <v>1468</v>
      </c>
      <c r="J417" s="64" t="s">
        <v>69</v>
      </c>
      <c r="K417" s="65">
        <v>42982</v>
      </c>
      <c r="L417" s="65">
        <v>43069</v>
      </c>
      <c r="M417" s="66" t="s">
        <v>1448</v>
      </c>
    </row>
    <row r="418" spans="1:13" ht="31.5" x14ac:dyDescent="0.25">
      <c r="A418" s="64" t="s">
        <v>1219</v>
      </c>
      <c r="B418" s="125" t="s">
        <v>1220</v>
      </c>
      <c r="C418" s="125" t="s">
        <v>1221</v>
      </c>
      <c r="D418" s="64" t="s">
        <v>64</v>
      </c>
      <c r="E418" s="76">
        <v>100</v>
      </c>
      <c r="F418" s="64" t="s">
        <v>71</v>
      </c>
      <c r="G418" s="64" t="s">
        <v>118</v>
      </c>
      <c r="H418" s="125" t="s">
        <v>68</v>
      </c>
      <c r="I418" s="64" t="s">
        <v>1468</v>
      </c>
      <c r="J418" s="64" t="s">
        <v>69</v>
      </c>
      <c r="K418" s="65">
        <v>42982</v>
      </c>
      <c r="L418" s="65">
        <v>43099</v>
      </c>
      <c r="M418" s="66" t="s">
        <v>1448</v>
      </c>
    </row>
    <row r="419" spans="1:13" ht="63" x14ac:dyDescent="0.25">
      <c r="A419" s="64" t="s">
        <v>1222</v>
      </c>
      <c r="B419" s="125" t="s">
        <v>1223</v>
      </c>
      <c r="C419" s="125" t="s">
        <v>1224</v>
      </c>
      <c r="D419" s="64" t="s">
        <v>64</v>
      </c>
      <c r="E419" s="76">
        <v>100</v>
      </c>
      <c r="F419" s="64" t="s">
        <v>71</v>
      </c>
      <c r="G419" s="64" t="s">
        <v>118</v>
      </c>
      <c r="H419" s="125" t="s">
        <v>68</v>
      </c>
      <c r="I419" s="64" t="s">
        <v>1468</v>
      </c>
      <c r="J419" s="64" t="s">
        <v>69</v>
      </c>
      <c r="K419" s="65">
        <v>42982</v>
      </c>
      <c r="L419" s="65">
        <v>43174</v>
      </c>
      <c r="M419" s="66" t="s">
        <v>1448</v>
      </c>
    </row>
    <row r="420" spans="1:13" ht="52.5" x14ac:dyDescent="0.25">
      <c r="A420" s="64" t="s">
        <v>1225</v>
      </c>
      <c r="B420" s="125" t="s">
        <v>1226</v>
      </c>
      <c r="C420" s="125" t="s">
        <v>1227</v>
      </c>
      <c r="D420" s="64" t="s">
        <v>191</v>
      </c>
      <c r="E420" s="76"/>
      <c r="F420" s="64" t="s">
        <v>71</v>
      </c>
      <c r="G420" s="64" t="s">
        <v>118</v>
      </c>
      <c r="H420" s="125" t="s">
        <v>68</v>
      </c>
      <c r="I420" s="64" t="s">
        <v>1468</v>
      </c>
      <c r="J420" s="64" t="s">
        <v>69</v>
      </c>
      <c r="K420" s="65">
        <v>43146</v>
      </c>
      <c r="L420" s="65">
        <v>43312</v>
      </c>
      <c r="M420" s="66" t="s">
        <v>1448</v>
      </c>
    </row>
    <row r="421" spans="1:13" ht="31.5" x14ac:dyDescent="0.25">
      <c r="A421" s="64" t="s">
        <v>1228</v>
      </c>
      <c r="B421" s="125" t="s">
        <v>1229</v>
      </c>
      <c r="C421" s="125" t="s">
        <v>1230</v>
      </c>
      <c r="D421" s="64" t="s">
        <v>191</v>
      </c>
      <c r="E421" s="76"/>
      <c r="F421" s="64" t="s">
        <v>71</v>
      </c>
      <c r="G421" s="64" t="s">
        <v>118</v>
      </c>
      <c r="H421" s="125" t="s">
        <v>68</v>
      </c>
      <c r="I421" s="64" t="s">
        <v>1468</v>
      </c>
      <c r="J421" s="64" t="s">
        <v>69</v>
      </c>
      <c r="K421" s="65">
        <v>42982</v>
      </c>
      <c r="L421" s="65">
        <v>43220</v>
      </c>
      <c r="M421" s="66" t="s">
        <v>1448</v>
      </c>
    </row>
    <row r="422" spans="1:13" ht="31.5" x14ac:dyDescent="0.25">
      <c r="A422" s="64" t="s">
        <v>1231</v>
      </c>
      <c r="B422" s="125" t="s">
        <v>1232</v>
      </c>
      <c r="C422" s="125" t="s">
        <v>1233</v>
      </c>
      <c r="D422" s="64" t="s">
        <v>64</v>
      </c>
      <c r="E422" s="76">
        <v>100</v>
      </c>
      <c r="F422" s="64" t="s">
        <v>71</v>
      </c>
      <c r="G422" s="64" t="s">
        <v>118</v>
      </c>
      <c r="H422" s="125" t="s">
        <v>68</v>
      </c>
      <c r="I422" s="64" t="s">
        <v>1468</v>
      </c>
      <c r="J422" s="64" t="s">
        <v>69</v>
      </c>
      <c r="K422" s="65">
        <v>42979</v>
      </c>
      <c r="L422" s="65">
        <v>43100</v>
      </c>
      <c r="M422" s="66" t="s">
        <v>1448</v>
      </c>
    </row>
    <row r="423" spans="1:13" ht="33.75" x14ac:dyDescent="0.25">
      <c r="A423" s="64" t="s">
        <v>1234</v>
      </c>
      <c r="B423" s="125" t="s">
        <v>1235</v>
      </c>
      <c r="C423" s="125" t="s">
        <v>1236</v>
      </c>
      <c r="D423" s="64" t="s">
        <v>64</v>
      </c>
      <c r="E423" s="76">
        <v>100</v>
      </c>
      <c r="F423" s="64" t="s">
        <v>71</v>
      </c>
      <c r="G423" s="64" t="s">
        <v>960</v>
      </c>
      <c r="H423" s="130" t="s">
        <v>46</v>
      </c>
      <c r="I423" s="64" t="s">
        <v>1467</v>
      </c>
      <c r="J423" s="64" t="s">
        <v>47</v>
      </c>
      <c r="K423" s="65">
        <v>43028</v>
      </c>
      <c r="L423" s="65">
        <v>43100</v>
      </c>
      <c r="M423" s="66" t="s">
        <v>1683</v>
      </c>
    </row>
    <row r="424" spans="1:13" ht="31.5" x14ac:dyDescent="0.25">
      <c r="A424" s="64" t="s">
        <v>1237</v>
      </c>
      <c r="B424" s="125" t="s">
        <v>1238</v>
      </c>
      <c r="C424" s="125" t="s">
        <v>1239</v>
      </c>
      <c r="D424" s="64" t="s">
        <v>129</v>
      </c>
      <c r="E424" s="76"/>
      <c r="F424" s="64" t="s">
        <v>71</v>
      </c>
      <c r="G424" s="64" t="s">
        <v>118</v>
      </c>
      <c r="H424" s="125" t="s">
        <v>68</v>
      </c>
      <c r="I424" s="64" t="s">
        <v>1468</v>
      </c>
      <c r="J424" s="64" t="s">
        <v>69</v>
      </c>
      <c r="K424" s="65">
        <v>43069</v>
      </c>
      <c r="L424" s="65">
        <v>43189</v>
      </c>
      <c r="M424" s="66" t="s">
        <v>1448</v>
      </c>
    </row>
    <row r="425" spans="1:13" ht="84" x14ac:dyDescent="0.25">
      <c r="A425" s="64" t="s">
        <v>1240</v>
      </c>
      <c r="B425" s="125" t="s">
        <v>1244</v>
      </c>
      <c r="C425" s="125" t="s">
        <v>1242</v>
      </c>
      <c r="D425" s="64" t="s">
        <v>64</v>
      </c>
      <c r="E425" s="76">
        <v>100</v>
      </c>
      <c r="F425" s="64" t="s">
        <v>71</v>
      </c>
      <c r="G425" s="64" t="s">
        <v>118</v>
      </c>
      <c r="H425" s="125" t="s">
        <v>229</v>
      </c>
      <c r="I425" s="64" t="s">
        <v>230</v>
      </c>
      <c r="J425" s="64" t="s">
        <v>231</v>
      </c>
      <c r="K425" s="65">
        <v>43040</v>
      </c>
      <c r="L425" s="65">
        <v>43100</v>
      </c>
      <c r="M425" s="66" t="s">
        <v>1683</v>
      </c>
    </row>
    <row r="426" spans="1:13" ht="42" x14ac:dyDescent="0.25">
      <c r="A426" s="64" t="s">
        <v>1243</v>
      </c>
      <c r="B426" s="125" t="s">
        <v>1250</v>
      </c>
      <c r="C426" s="125" t="s">
        <v>1245</v>
      </c>
      <c r="D426" s="64" t="s">
        <v>64</v>
      </c>
      <c r="E426" s="76">
        <v>100</v>
      </c>
      <c r="F426" s="64" t="s">
        <v>71</v>
      </c>
      <c r="G426" s="64" t="s">
        <v>118</v>
      </c>
      <c r="H426" s="125" t="s">
        <v>229</v>
      </c>
      <c r="I426" s="64" t="s">
        <v>230</v>
      </c>
      <c r="J426" s="64" t="s">
        <v>231</v>
      </c>
      <c r="K426" s="65">
        <v>43040</v>
      </c>
      <c r="L426" s="65">
        <v>43190</v>
      </c>
      <c r="M426" s="66" t="s">
        <v>1683</v>
      </c>
    </row>
    <row r="427" spans="1:13" ht="42" x14ac:dyDescent="0.25">
      <c r="A427" s="64" t="s">
        <v>1246</v>
      </c>
      <c r="B427" s="125" t="s">
        <v>1241</v>
      </c>
      <c r="C427" s="125" t="s">
        <v>1248</v>
      </c>
      <c r="D427" s="64" t="s">
        <v>64</v>
      </c>
      <c r="E427" s="76">
        <v>100</v>
      </c>
      <c r="F427" s="64" t="s">
        <v>71</v>
      </c>
      <c r="G427" s="64" t="s">
        <v>118</v>
      </c>
      <c r="H427" s="125" t="s">
        <v>229</v>
      </c>
      <c r="I427" s="64" t="s">
        <v>230</v>
      </c>
      <c r="J427" s="64" t="s">
        <v>231</v>
      </c>
      <c r="K427" s="65">
        <v>43040</v>
      </c>
      <c r="L427" s="65">
        <v>43190</v>
      </c>
      <c r="M427" s="66" t="s">
        <v>1683</v>
      </c>
    </row>
    <row r="428" spans="1:13" ht="42" x14ac:dyDescent="0.25">
      <c r="A428" s="64" t="s">
        <v>1249</v>
      </c>
      <c r="B428" s="125" t="s">
        <v>1247</v>
      </c>
      <c r="C428" s="125" t="s">
        <v>1251</v>
      </c>
      <c r="D428" s="64" t="s">
        <v>64</v>
      </c>
      <c r="E428" s="76">
        <v>100</v>
      </c>
      <c r="F428" s="64" t="s">
        <v>71</v>
      </c>
      <c r="G428" s="64" t="s">
        <v>118</v>
      </c>
      <c r="H428" s="125" t="s">
        <v>229</v>
      </c>
      <c r="I428" s="64" t="s">
        <v>230</v>
      </c>
      <c r="J428" s="64" t="s">
        <v>231</v>
      </c>
      <c r="K428" s="65">
        <v>43040</v>
      </c>
      <c r="L428" s="65">
        <v>43100</v>
      </c>
      <c r="M428" s="66" t="s">
        <v>1683</v>
      </c>
    </row>
    <row r="429" spans="1:13" ht="73.5" x14ac:dyDescent="0.25">
      <c r="A429" s="64" t="s">
        <v>1252</v>
      </c>
      <c r="B429" s="125" t="s">
        <v>1253</v>
      </c>
      <c r="C429" s="125" t="s">
        <v>1254</v>
      </c>
      <c r="D429" s="64" t="s">
        <v>64</v>
      </c>
      <c r="E429" s="76">
        <v>100</v>
      </c>
      <c r="F429" s="64" t="s">
        <v>71</v>
      </c>
      <c r="G429" s="64" t="s">
        <v>960</v>
      </c>
      <c r="H429" s="125" t="s">
        <v>166</v>
      </c>
      <c r="I429" s="64" t="s">
        <v>167</v>
      </c>
      <c r="J429" s="64" t="s">
        <v>1479</v>
      </c>
      <c r="K429" s="65">
        <v>43105</v>
      </c>
      <c r="L429" s="65">
        <v>43120</v>
      </c>
      <c r="M429" s="66" t="s">
        <v>1683</v>
      </c>
    </row>
    <row r="430" spans="1:13" ht="31.5" x14ac:dyDescent="0.25">
      <c r="A430" s="64" t="s">
        <v>1255</v>
      </c>
      <c r="B430" s="125" t="s">
        <v>1256</v>
      </c>
      <c r="C430" s="125" t="s">
        <v>1257</v>
      </c>
      <c r="D430" s="64" t="s">
        <v>64</v>
      </c>
      <c r="E430" s="76">
        <v>100</v>
      </c>
      <c r="F430" s="64" t="s">
        <v>71</v>
      </c>
      <c r="G430" s="64" t="s">
        <v>960</v>
      </c>
      <c r="H430" s="125" t="s">
        <v>166</v>
      </c>
      <c r="I430" s="64" t="s">
        <v>167</v>
      </c>
      <c r="J430" s="64" t="s">
        <v>815</v>
      </c>
      <c r="K430" s="65">
        <v>43009</v>
      </c>
      <c r="L430" s="65">
        <v>43100</v>
      </c>
      <c r="M430" s="66" t="s">
        <v>1683</v>
      </c>
    </row>
    <row r="431" spans="1:13" ht="52.5" x14ac:dyDescent="0.25">
      <c r="A431" s="64" t="s">
        <v>1258</v>
      </c>
      <c r="B431" s="125" t="s">
        <v>1259</v>
      </c>
      <c r="C431" s="125" t="s">
        <v>1101</v>
      </c>
      <c r="D431" s="64" t="s">
        <v>64</v>
      </c>
      <c r="E431" s="76">
        <v>100</v>
      </c>
      <c r="F431" s="64" t="s">
        <v>71</v>
      </c>
      <c r="G431" s="64" t="s">
        <v>960</v>
      </c>
      <c r="H431" s="125" t="s">
        <v>166</v>
      </c>
      <c r="I431" s="64" t="s">
        <v>167</v>
      </c>
      <c r="J431" s="64" t="s">
        <v>1479</v>
      </c>
      <c r="K431" s="65">
        <v>43070</v>
      </c>
      <c r="L431" s="65">
        <v>43131</v>
      </c>
      <c r="M431" s="66" t="s">
        <v>1683</v>
      </c>
    </row>
    <row r="432" spans="1:13" ht="63" x14ac:dyDescent="0.25">
      <c r="A432" s="64" t="s">
        <v>1260</v>
      </c>
      <c r="B432" s="125" t="s">
        <v>1261</v>
      </c>
      <c r="C432" s="125" t="s">
        <v>1075</v>
      </c>
      <c r="D432" s="64" t="s">
        <v>191</v>
      </c>
      <c r="E432" s="76">
        <v>0</v>
      </c>
      <c r="F432" s="64" t="s">
        <v>71</v>
      </c>
      <c r="G432" s="64" t="s">
        <v>960</v>
      </c>
      <c r="H432" s="125" t="s">
        <v>166</v>
      </c>
      <c r="I432" s="64" t="s">
        <v>167</v>
      </c>
      <c r="J432" s="64" t="s">
        <v>1479</v>
      </c>
      <c r="K432" s="65">
        <v>43040</v>
      </c>
      <c r="L432" s="65">
        <v>43220</v>
      </c>
      <c r="M432" s="66" t="s">
        <v>1683</v>
      </c>
    </row>
    <row r="433" spans="1:13" ht="52.5" x14ac:dyDescent="0.25">
      <c r="A433" s="64" t="s">
        <v>1262</v>
      </c>
      <c r="B433" s="125" t="s">
        <v>1263</v>
      </c>
      <c r="C433" s="125" t="s">
        <v>1075</v>
      </c>
      <c r="D433" s="64" t="s">
        <v>191</v>
      </c>
      <c r="E433" s="76">
        <v>0</v>
      </c>
      <c r="F433" s="64" t="s">
        <v>71</v>
      </c>
      <c r="G433" s="64" t="s">
        <v>960</v>
      </c>
      <c r="H433" s="125" t="s">
        <v>166</v>
      </c>
      <c r="I433" s="64" t="s">
        <v>167</v>
      </c>
      <c r="J433" s="64" t="s">
        <v>1479</v>
      </c>
      <c r="K433" s="65">
        <v>43040</v>
      </c>
      <c r="L433" s="65">
        <v>43220</v>
      </c>
      <c r="M433" s="66" t="s">
        <v>1683</v>
      </c>
    </row>
    <row r="434" spans="1:13" ht="42" x14ac:dyDescent="0.25">
      <c r="A434" s="64" t="s">
        <v>1264</v>
      </c>
      <c r="B434" s="125" t="s">
        <v>1265</v>
      </c>
      <c r="C434" s="125" t="s">
        <v>1266</v>
      </c>
      <c r="D434" s="64" t="s">
        <v>64</v>
      </c>
      <c r="E434" s="76">
        <v>100</v>
      </c>
      <c r="F434" s="64" t="s">
        <v>71</v>
      </c>
      <c r="G434" s="64" t="s">
        <v>960</v>
      </c>
      <c r="H434" s="130" t="s">
        <v>23</v>
      </c>
      <c r="I434" s="64" t="s">
        <v>24</v>
      </c>
      <c r="J434" s="64" t="s">
        <v>1480</v>
      </c>
      <c r="K434" s="65">
        <v>43023</v>
      </c>
      <c r="L434" s="65">
        <v>43100</v>
      </c>
      <c r="M434" s="66" t="s">
        <v>1683</v>
      </c>
    </row>
    <row r="435" spans="1:13" ht="31.5" x14ac:dyDescent="0.25">
      <c r="A435" s="64" t="s">
        <v>1267</v>
      </c>
      <c r="B435" s="125" t="s">
        <v>1268</v>
      </c>
      <c r="C435" s="125" t="s">
        <v>1269</v>
      </c>
      <c r="D435" s="64" t="s">
        <v>64</v>
      </c>
      <c r="E435" s="76">
        <v>100</v>
      </c>
      <c r="F435" s="64" t="s">
        <v>71</v>
      </c>
      <c r="G435" s="64" t="s">
        <v>257</v>
      </c>
      <c r="H435" s="125" t="s">
        <v>49</v>
      </c>
      <c r="I435" s="64" t="s">
        <v>50</v>
      </c>
      <c r="J435" s="64" t="s">
        <v>51</v>
      </c>
      <c r="K435" s="65">
        <v>43070</v>
      </c>
      <c r="L435" s="65">
        <v>43190</v>
      </c>
      <c r="M435" s="66" t="s">
        <v>1683</v>
      </c>
    </row>
    <row r="436" spans="1:13" ht="31.5" x14ac:dyDescent="0.25">
      <c r="A436" s="64" t="s">
        <v>1270</v>
      </c>
      <c r="B436" s="125" t="s">
        <v>1271</v>
      </c>
      <c r="C436" s="125" t="s">
        <v>1269</v>
      </c>
      <c r="D436" s="64" t="s">
        <v>64</v>
      </c>
      <c r="E436" s="76">
        <v>100</v>
      </c>
      <c r="F436" s="64" t="s">
        <v>71</v>
      </c>
      <c r="G436" s="64" t="s">
        <v>257</v>
      </c>
      <c r="H436" s="125" t="s">
        <v>49</v>
      </c>
      <c r="I436" s="64" t="s">
        <v>50</v>
      </c>
      <c r="J436" s="64" t="s">
        <v>52</v>
      </c>
      <c r="K436" s="65">
        <v>43046</v>
      </c>
      <c r="L436" s="65">
        <v>43100</v>
      </c>
      <c r="M436" s="66" t="s">
        <v>1683</v>
      </c>
    </row>
    <row r="437" spans="1:13" ht="31.5" x14ac:dyDescent="0.25">
      <c r="A437" s="64" t="s">
        <v>1272</v>
      </c>
      <c r="B437" s="125" t="s">
        <v>1273</v>
      </c>
      <c r="C437" s="125" t="s">
        <v>1274</v>
      </c>
      <c r="D437" s="64" t="s">
        <v>191</v>
      </c>
      <c r="E437" s="76"/>
      <c r="F437" s="64" t="s">
        <v>71</v>
      </c>
      <c r="G437" s="64" t="s">
        <v>257</v>
      </c>
      <c r="H437" s="125" t="s">
        <v>49</v>
      </c>
      <c r="I437" s="64" t="s">
        <v>50</v>
      </c>
      <c r="J437" s="64" t="s">
        <v>52</v>
      </c>
      <c r="K437" s="65">
        <v>43132</v>
      </c>
      <c r="L437" s="65">
        <v>43220</v>
      </c>
      <c r="M437" s="66" t="s">
        <v>1683</v>
      </c>
    </row>
    <row r="438" spans="1:13" ht="31.5" x14ac:dyDescent="0.25">
      <c r="A438" s="64" t="s">
        <v>1275</v>
      </c>
      <c r="B438" s="125" t="s">
        <v>1276</v>
      </c>
      <c r="C438" s="125" t="s">
        <v>1274</v>
      </c>
      <c r="D438" s="64" t="s">
        <v>191</v>
      </c>
      <c r="E438" s="76"/>
      <c r="F438" s="64" t="s">
        <v>71</v>
      </c>
      <c r="G438" s="64" t="s">
        <v>257</v>
      </c>
      <c r="H438" s="125" t="s">
        <v>49</v>
      </c>
      <c r="I438" s="64" t="s">
        <v>50</v>
      </c>
      <c r="J438" s="64" t="s">
        <v>51</v>
      </c>
      <c r="K438" s="65">
        <v>43132</v>
      </c>
      <c r="L438" s="65">
        <v>43281</v>
      </c>
      <c r="M438" s="66" t="s">
        <v>1683</v>
      </c>
    </row>
    <row r="439" spans="1:13" ht="31.5" x14ac:dyDescent="0.25">
      <c r="A439" s="64" t="s">
        <v>1277</v>
      </c>
      <c r="B439" s="125" t="s">
        <v>1278</v>
      </c>
      <c r="C439" s="125" t="s">
        <v>1279</v>
      </c>
      <c r="D439" s="64" t="s">
        <v>191</v>
      </c>
      <c r="E439" s="76"/>
      <c r="F439" s="64" t="s">
        <v>71</v>
      </c>
      <c r="G439" s="64" t="s">
        <v>257</v>
      </c>
      <c r="H439" s="125" t="s">
        <v>49</v>
      </c>
      <c r="I439" s="64" t="s">
        <v>50</v>
      </c>
      <c r="J439" s="64" t="s">
        <v>51</v>
      </c>
      <c r="K439" s="65">
        <v>43132</v>
      </c>
      <c r="L439" s="65">
        <v>43281</v>
      </c>
      <c r="M439" s="66" t="s">
        <v>1683</v>
      </c>
    </row>
    <row r="440" spans="1:13" ht="31.5" x14ac:dyDescent="0.25">
      <c r="A440" s="64" t="s">
        <v>1280</v>
      </c>
      <c r="B440" s="125" t="s">
        <v>1278</v>
      </c>
      <c r="C440" s="125" t="s">
        <v>1281</v>
      </c>
      <c r="D440" s="64" t="s">
        <v>191</v>
      </c>
      <c r="E440" s="76"/>
      <c r="F440" s="64" t="s">
        <v>71</v>
      </c>
      <c r="G440" s="64" t="s">
        <v>257</v>
      </c>
      <c r="H440" s="125" t="s">
        <v>49</v>
      </c>
      <c r="I440" s="64" t="s">
        <v>50</v>
      </c>
      <c r="J440" s="64" t="s">
        <v>51</v>
      </c>
      <c r="K440" s="65">
        <v>43132</v>
      </c>
      <c r="L440" s="65">
        <v>43281</v>
      </c>
      <c r="M440" s="66" t="s">
        <v>1683</v>
      </c>
    </row>
    <row r="441" spans="1:13" ht="31.5" x14ac:dyDescent="0.25">
      <c r="A441" s="64" t="s">
        <v>1282</v>
      </c>
      <c r="B441" s="125" t="s">
        <v>1283</v>
      </c>
      <c r="C441" s="125" t="s">
        <v>1284</v>
      </c>
      <c r="D441" s="64" t="s">
        <v>191</v>
      </c>
      <c r="E441" s="76"/>
      <c r="F441" s="64" t="s">
        <v>71</v>
      </c>
      <c r="G441" s="64" t="s">
        <v>257</v>
      </c>
      <c r="H441" s="125" t="s">
        <v>49</v>
      </c>
      <c r="I441" s="64" t="s">
        <v>50</v>
      </c>
      <c r="J441" s="64" t="s">
        <v>51</v>
      </c>
      <c r="K441" s="65">
        <v>43132</v>
      </c>
      <c r="L441" s="65">
        <v>43404</v>
      </c>
      <c r="M441" s="66" t="s">
        <v>1683</v>
      </c>
    </row>
    <row r="442" spans="1:13" ht="31.5" x14ac:dyDescent="0.25">
      <c r="A442" s="64" t="s">
        <v>1285</v>
      </c>
      <c r="B442" s="125" t="s">
        <v>1286</v>
      </c>
      <c r="C442" s="125" t="s">
        <v>1284</v>
      </c>
      <c r="D442" s="64" t="s">
        <v>64</v>
      </c>
      <c r="E442" s="76">
        <v>100</v>
      </c>
      <c r="F442" s="64" t="s">
        <v>71</v>
      </c>
      <c r="G442" s="64" t="s">
        <v>257</v>
      </c>
      <c r="H442" s="125" t="s">
        <v>49</v>
      </c>
      <c r="I442" s="64" t="s">
        <v>50</v>
      </c>
      <c r="J442" s="64" t="s">
        <v>51</v>
      </c>
      <c r="K442" s="65">
        <v>43040</v>
      </c>
      <c r="L442" s="65">
        <v>43190</v>
      </c>
      <c r="M442" s="66" t="s">
        <v>1683</v>
      </c>
    </row>
    <row r="443" spans="1:13" ht="52.5" x14ac:dyDescent="0.25">
      <c r="A443" s="64" t="s">
        <v>1287</v>
      </c>
      <c r="B443" s="125" t="s">
        <v>1288</v>
      </c>
      <c r="C443" s="125" t="s">
        <v>1284</v>
      </c>
      <c r="D443" s="64" t="s">
        <v>64</v>
      </c>
      <c r="E443" s="76">
        <v>100</v>
      </c>
      <c r="F443" s="64" t="s">
        <v>71</v>
      </c>
      <c r="G443" s="64" t="s">
        <v>257</v>
      </c>
      <c r="H443" s="125" t="s">
        <v>49</v>
      </c>
      <c r="I443" s="64" t="s">
        <v>50</v>
      </c>
      <c r="J443" s="64" t="s">
        <v>51</v>
      </c>
      <c r="K443" s="65">
        <v>43046</v>
      </c>
      <c r="L443" s="65">
        <v>43056</v>
      </c>
      <c r="M443" s="66" t="s">
        <v>1683</v>
      </c>
    </row>
    <row r="444" spans="1:13" ht="42" x14ac:dyDescent="0.25">
      <c r="A444" s="64" t="s">
        <v>1289</v>
      </c>
      <c r="B444" s="125" t="s">
        <v>1290</v>
      </c>
      <c r="C444" s="125" t="s">
        <v>1291</v>
      </c>
      <c r="D444" s="64" t="s">
        <v>191</v>
      </c>
      <c r="E444" s="76"/>
      <c r="F444" s="64" t="s">
        <v>71</v>
      </c>
      <c r="G444" s="64" t="s">
        <v>257</v>
      </c>
      <c r="H444" s="125" t="s">
        <v>49</v>
      </c>
      <c r="I444" s="64" t="s">
        <v>50</v>
      </c>
      <c r="J444" s="64" t="s">
        <v>51</v>
      </c>
      <c r="K444" s="65">
        <v>43080</v>
      </c>
      <c r="L444" s="65">
        <v>43220</v>
      </c>
      <c r="M444" s="66" t="s">
        <v>1683</v>
      </c>
    </row>
    <row r="445" spans="1:13" ht="31.5" x14ac:dyDescent="0.25">
      <c r="A445" s="64" t="s">
        <v>1292</v>
      </c>
      <c r="B445" s="125" t="s">
        <v>1293</v>
      </c>
      <c r="C445" s="125" t="s">
        <v>1291</v>
      </c>
      <c r="D445" s="64" t="s">
        <v>191</v>
      </c>
      <c r="E445" s="76"/>
      <c r="F445" s="64" t="s">
        <v>71</v>
      </c>
      <c r="G445" s="64" t="s">
        <v>257</v>
      </c>
      <c r="H445" s="125" t="s">
        <v>49</v>
      </c>
      <c r="I445" s="64" t="s">
        <v>50</v>
      </c>
      <c r="J445" s="64" t="s">
        <v>52</v>
      </c>
      <c r="K445" s="65">
        <v>43191</v>
      </c>
      <c r="L445" s="65">
        <v>43342</v>
      </c>
      <c r="M445" s="66" t="s">
        <v>1683</v>
      </c>
    </row>
    <row r="446" spans="1:13" ht="31.5" x14ac:dyDescent="0.25">
      <c r="A446" s="64" t="s">
        <v>1294</v>
      </c>
      <c r="B446" s="125" t="s">
        <v>1295</v>
      </c>
      <c r="C446" s="125" t="s">
        <v>1291</v>
      </c>
      <c r="D446" s="64" t="s">
        <v>191</v>
      </c>
      <c r="E446" s="76"/>
      <c r="F446" s="64" t="s">
        <v>71</v>
      </c>
      <c r="G446" s="64" t="s">
        <v>257</v>
      </c>
      <c r="H446" s="125" t="s">
        <v>49</v>
      </c>
      <c r="I446" s="64" t="s">
        <v>50</v>
      </c>
      <c r="J446" s="64" t="s">
        <v>51</v>
      </c>
      <c r="K446" s="65">
        <v>43313</v>
      </c>
      <c r="L446" s="65">
        <v>43342</v>
      </c>
      <c r="M446" s="66" t="s">
        <v>1683</v>
      </c>
    </row>
    <row r="447" spans="1:13" ht="31.5" x14ac:dyDescent="0.25">
      <c r="A447" s="64" t="s">
        <v>1296</v>
      </c>
      <c r="B447" s="125" t="s">
        <v>1297</v>
      </c>
      <c r="C447" s="125" t="s">
        <v>1298</v>
      </c>
      <c r="D447" s="64" t="s">
        <v>191</v>
      </c>
      <c r="E447" s="76"/>
      <c r="F447" s="64" t="s">
        <v>71</v>
      </c>
      <c r="G447" s="64" t="s">
        <v>257</v>
      </c>
      <c r="H447" s="125" t="s">
        <v>49</v>
      </c>
      <c r="I447" s="64" t="s">
        <v>50</v>
      </c>
      <c r="J447" s="64" t="s">
        <v>51</v>
      </c>
      <c r="K447" s="65">
        <v>43122</v>
      </c>
      <c r="L447" s="65">
        <v>43281</v>
      </c>
      <c r="M447" s="66" t="s">
        <v>1683</v>
      </c>
    </row>
    <row r="448" spans="1:13" ht="31.5" x14ac:dyDescent="0.25">
      <c r="A448" s="64" t="s">
        <v>1299</v>
      </c>
      <c r="B448" s="125" t="s">
        <v>1300</v>
      </c>
      <c r="C448" s="125" t="s">
        <v>1298</v>
      </c>
      <c r="D448" s="64" t="s">
        <v>64</v>
      </c>
      <c r="E448" s="76">
        <v>80</v>
      </c>
      <c r="F448" s="64" t="s">
        <v>71</v>
      </c>
      <c r="G448" s="64" t="s">
        <v>257</v>
      </c>
      <c r="H448" s="125" t="s">
        <v>49</v>
      </c>
      <c r="I448" s="64" t="s">
        <v>50</v>
      </c>
      <c r="J448" s="64" t="s">
        <v>566</v>
      </c>
      <c r="K448" s="65">
        <v>43070</v>
      </c>
      <c r="L448" s="65">
        <v>43190</v>
      </c>
      <c r="M448" s="66" t="s">
        <v>1683</v>
      </c>
    </row>
    <row r="449" spans="1:13" ht="42" x14ac:dyDescent="0.25">
      <c r="A449" s="64" t="s">
        <v>1301</v>
      </c>
      <c r="B449" s="125" t="s">
        <v>1302</v>
      </c>
      <c r="C449" s="125" t="s">
        <v>1303</v>
      </c>
      <c r="D449" s="64" t="s">
        <v>64</v>
      </c>
      <c r="E449" s="76">
        <v>100</v>
      </c>
      <c r="F449" s="64" t="s">
        <v>71</v>
      </c>
      <c r="G449" s="64" t="s">
        <v>960</v>
      </c>
      <c r="H449" s="125" t="s">
        <v>145</v>
      </c>
      <c r="I449" s="64" t="s">
        <v>1474</v>
      </c>
      <c r="J449" s="64" t="s">
        <v>146</v>
      </c>
      <c r="K449" s="65">
        <v>43069</v>
      </c>
      <c r="L449" s="65">
        <v>43146</v>
      </c>
      <c r="M449" s="66" t="s">
        <v>1683</v>
      </c>
    </row>
    <row r="450" spans="1:13" ht="52.5" x14ac:dyDescent="0.25">
      <c r="A450" s="64" t="s">
        <v>1305</v>
      </c>
      <c r="B450" s="125" t="s">
        <v>1306</v>
      </c>
      <c r="C450" s="125" t="s">
        <v>1307</v>
      </c>
      <c r="D450" s="64" t="s">
        <v>191</v>
      </c>
      <c r="E450" s="76">
        <v>0</v>
      </c>
      <c r="F450" s="64" t="s">
        <v>71</v>
      </c>
      <c r="G450" s="64" t="s">
        <v>72</v>
      </c>
      <c r="H450" s="125" t="s">
        <v>56</v>
      </c>
      <c r="I450" s="64" t="s">
        <v>57</v>
      </c>
      <c r="J450" s="64" t="s">
        <v>63</v>
      </c>
      <c r="K450" s="65">
        <v>43146</v>
      </c>
      <c r="L450" s="65">
        <v>43251</v>
      </c>
      <c r="M450" s="66" t="s">
        <v>1448</v>
      </c>
    </row>
    <row r="451" spans="1:13" ht="52.5" x14ac:dyDescent="0.25">
      <c r="A451" s="64" t="s">
        <v>1308</v>
      </c>
      <c r="B451" s="125" t="s">
        <v>1309</v>
      </c>
      <c r="C451" s="125" t="s">
        <v>1310</v>
      </c>
      <c r="D451" s="64" t="s">
        <v>191</v>
      </c>
      <c r="E451" s="76">
        <v>0</v>
      </c>
      <c r="F451" s="64" t="s">
        <v>71</v>
      </c>
      <c r="G451" s="64" t="s">
        <v>72</v>
      </c>
      <c r="H451" s="125" t="s">
        <v>56</v>
      </c>
      <c r="I451" s="64" t="s">
        <v>57</v>
      </c>
      <c r="J451" s="64" t="s">
        <v>63</v>
      </c>
      <c r="K451" s="65">
        <v>43146</v>
      </c>
      <c r="L451" s="65">
        <v>43465</v>
      </c>
      <c r="M451" s="66" t="s">
        <v>1448</v>
      </c>
    </row>
    <row r="452" spans="1:13" ht="52.5" x14ac:dyDescent="0.25">
      <c r="A452" s="64" t="s">
        <v>1311</v>
      </c>
      <c r="B452" s="125" t="s">
        <v>1312</v>
      </c>
      <c r="C452" s="125" t="s">
        <v>1313</v>
      </c>
      <c r="D452" s="64" t="s">
        <v>191</v>
      </c>
      <c r="E452" s="76">
        <v>0</v>
      </c>
      <c r="F452" s="64" t="s">
        <v>71</v>
      </c>
      <c r="G452" s="64" t="s">
        <v>72</v>
      </c>
      <c r="H452" s="125" t="s">
        <v>56</v>
      </c>
      <c r="I452" s="64" t="s">
        <v>57</v>
      </c>
      <c r="J452" s="64" t="s">
        <v>63</v>
      </c>
      <c r="K452" s="65">
        <v>43192</v>
      </c>
      <c r="L452" s="65">
        <v>43235</v>
      </c>
      <c r="M452" s="66" t="s">
        <v>1448</v>
      </c>
    </row>
    <row r="453" spans="1:13" ht="63" x14ac:dyDescent="0.25">
      <c r="A453" s="64" t="s">
        <v>1314</v>
      </c>
      <c r="B453" s="125" t="s">
        <v>1312</v>
      </c>
      <c r="C453" s="125" t="s">
        <v>1315</v>
      </c>
      <c r="D453" s="64" t="s">
        <v>191</v>
      </c>
      <c r="E453" s="76">
        <v>0</v>
      </c>
      <c r="F453" s="64" t="s">
        <v>71</v>
      </c>
      <c r="G453" s="64" t="s">
        <v>72</v>
      </c>
      <c r="H453" s="125" t="s">
        <v>56</v>
      </c>
      <c r="I453" s="64" t="s">
        <v>57</v>
      </c>
      <c r="J453" s="64" t="s">
        <v>63</v>
      </c>
      <c r="K453" s="65">
        <v>43192</v>
      </c>
      <c r="L453" s="65">
        <v>43235</v>
      </c>
      <c r="M453" s="66" t="s">
        <v>1448</v>
      </c>
    </row>
    <row r="454" spans="1:13" ht="63" x14ac:dyDescent="0.25">
      <c r="A454" s="64" t="s">
        <v>1316</v>
      </c>
      <c r="B454" s="125" t="s">
        <v>1317</v>
      </c>
      <c r="C454" s="125" t="s">
        <v>1318</v>
      </c>
      <c r="D454" s="64" t="s">
        <v>1304</v>
      </c>
      <c r="E454" s="76"/>
      <c r="F454" s="64" t="s">
        <v>71</v>
      </c>
      <c r="G454" s="64" t="s">
        <v>72</v>
      </c>
      <c r="H454" s="125" t="s">
        <v>30</v>
      </c>
      <c r="I454" s="64" t="s">
        <v>31</v>
      </c>
      <c r="J454" s="64"/>
      <c r="K454" s="65">
        <v>43066</v>
      </c>
      <c r="L454" s="65">
        <v>43430</v>
      </c>
      <c r="M454" s="66" t="s">
        <v>1448</v>
      </c>
    </row>
    <row r="455" spans="1:13" ht="52.5" x14ac:dyDescent="0.25">
      <c r="A455" s="64" t="s">
        <v>1319</v>
      </c>
      <c r="B455" s="125" t="s">
        <v>1320</v>
      </c>
      <c r="C455" s="125" t="s">
        <v>1321</v>
      </c>
      <c r="D455" s="64" t="s">
        <v>191</v>
      </c>
      <c r="E455" s="76"/>
      <c r="F455" s="64" t="s">
        <v>71</v>
      </c>
      <c r="G455" s="64" t="s">
        <v>72</v>
      </c>
      <c r="H455" s="125" t="s">
        <v>56</v>
      </c>
      <c r="I455" s="64" t="s">
        <v>57</v>
      </c>
      <c r="J455" s="64" t="s">
        <v>63</v>
      </c>
      <c r="K455" s="65">
        <v>43146</v>
      </c>
      <c r="L455" s="65">
        <v>43235</v>
      </c>
      <c r="M455" s="66" t="s">
        <v>1448</v>
      </c>
    </row>
    <row r="456" spans="1:13" ht="52.5" x14ac:dyDescent="0.25">
      <c r="A456" s="64" t="s">
        <v>1322</v>
      </c>
      <c r="B456" s="125" t="s">
        <v>1309</v>
      </c>
      <c r="C456" s="125" t="s">
        <v>1323</v>
      </c>
      <c r="D456" s="64" t="s">
        <v>191</v>
      </c>
      <c r="E456" s="76">
        <v>0</v>
      </c>
      <c r="F456" s="64" t="s">
        <v>71</v>
      </c>
      <c r="G456" s="64" t="s">
        <v>72</v>
      </c>
      <c r="H456" s="125" t="s">
        <v>56</v>
      </c>
      <c r="I456" s="64" t="s">
        <v>57</v>
      </c>
      <c r="J456" s="64" t="s">
        <v>63</v>
      </c>
      <c r="K456" s="65">
        <v>43146</v>
      </c>
      <c r="L456" s="65">
        <v>43465</v>
      </c>
      <c r="M456" s="66" t="s">
        <v>1448</v>
      </c>
    </row>
    <row r="457" spans="1:13" ht="52.5" x14ac:dyDescent="0.25">
      <c r="A457" s="64" t="s">
        <v>1324</v>
      </c>
      <c r="B457" s="125" t="s">
        <v>1325</v>
      </c>
      <c r="C457" s="125" t="s">
        <v>1326</v>
      </c>
      <c r="D457" s="64" t="s">
        <v>191</v>
      </c>
      <c r="E457" s="76"/>
      <c r="F457" s="64" t="s">
        <v>71</v>
      </c>
      <c r="G457" s="64" t="s">
        <v>72</v>
      </c>
      <c r="H457" s="125" t="s">
        <v>56</v>
      </c>
      <c r="I457" s="64" t="s">
        <v>57</v>
      </c>
      <c r="J457" s="64" t="s">
        <v>63</v>
      </c>
      <c r="K457" s="65">
        <v>43192</v>
      </c>
      <c r="L457" s="65">
        <v>43235</v>
      </c>
      <c r="M457" s="66" t="s">
        <v>1448</v>
      </c>
    </row>
    <row r="458" spans="1:13" ht="52.5" x14ac:dyDescent="0.25">
      <c r="A458" s="64" t="s">
        <v>1327</v>
      </c>
      <c r="B458" s="125" t="s">
        <v>1328</v>
      </c>
      <c r="C458" s="125" t="s">
        <v>1329</v>
      </c>
      <c r="D458" s="64" t="s">
        <v>1304</v>
      </c>
      <c r="E458" s="76"/>
      <c r="F458" s="64" t="s">
        <v>71</v>
      </c>
      <c r="G458" s="64" t="s">
        <v>72</v>
      </c>
      <c r="H458" s="125" t="s">
        <v>30</v>
      </c>
      <c r="I458" s="64" t="s">
        <v>31</v>
      </c>
      <c r="J458" s="64"/>
      <c r="K458" s="65">
        <v>43066</v>
      </c>
      <c r="L458" s="65">
        <v>43430</v>
      </c>
      <c r="M458" s="66" t="s">
        <v>1448</v>
      </c>
    </row>
    <row r="459" spans="1:13" ht="33.75" x14ac:dyDescent="0.25">
      <c r="A459" s="64" t="s">
        <v>1330</v>
      </c>
      <c r="B459" s="125" t="s">
        <v>1331</v>
      </c>
      <c r="C459" s="125" t="s">
        <v>966</v>
      </c>
      <c r="D459" s="64" t="s">
        <v>191</v>
      </c>
      <c r="E459" s="76"/>
      <c r="F459" s="64" t="s">
        <v>71</v>
      </c>
      <c r="G459" s="64" t="s">
        <v>960</v>
      </c>
      <c r="H459" s="130" t="s">
        <v>46</v>
      </c>
      <c r="I459" s="64" t="s">
        <v>1467</v>
      </c>
      <c r="J459" s="64" t="s">
        <v>47</v>
      </c>
      <c r="K459" s="65">
        <v>43038</v>
      </c>
      <c r="L459" s="65">
        <v>43403</v>
      </c>
      <c r="M459" s="66" t="s">
        <v>1683</v>
      </c>
    </row>
    <row r="460" spans="1:13" ht="33.75" x14ac:dyDescent="0.25">
      <c r="A460" s="64" t="s">
        <v>1332</v>
      </c>
      <c r="B460" s="125" t="s">
        <v>1333</v>
      </c>
      <c r="C460" s="125" t="s">
        <v>966</v>
      </c>
      <c r="D460" s="64" t="s">
        <v>64</v>
      </c>
      <c r="E460" s="76">
        <v>100</v>
      </c>
      <c r="F460" s="64" t="s">
        <v>71</v>
      </c>
      <c r="G460" s="64" t="s">
        <v>960</v>
      </c>
      <c r="H460" s="130" t="s">
        <v>46</v>
      </c>
      <c r="I460" s="64" t="s">
        <v>1467</v>
      </c>
      <c r="J460" s="64" t="s">
        <v>47</v>
      </c>
      <c r="K460" s="65">
        <v>43038</v>
      </c>
      <c r="L460" s="65">
        <v>43069</v>
      </c>
      <c r="M460" s="66" t="s">
        <v>1683</v>
      </c>
    </row>
    <row r="461" spans="1:13" ht="33.75" x14ac:dyDescent="0.25">
      <c r="A461" s="64" t="s">
        <v>1334</v>
      </c>
      <c r="B461" s="125" t="s">
        <v>1335</v>
      </c>
      <c r="C461" s="125" t="s">
        <v>1101</v>
      </c>
      <c r="D461" s="64" t="s">
        <v>64</v>
      </c>
      <c r="E461" s="76">
        <v>100</v>
      </c>
      <c r="F461" s="64" t="s">
        <v>71</v>
      </c>
      <c r="G461" s="64" t="s">
        <v>960</v>
      </c>
      <c r="H461" s="130" t="s">
        <v>46</v>
      </c>
      <c r="I461" s="64" t="s">
        <v>1467</v>
      </c>
      <c r="J461" s="64" t="s">
        <v>47</v>
      </c>
      <c r="K461" s="65">
        <v>43038</v>
      </c>
      <c r="L461" s="65">
        <v>43099</v>
      </c>
      <c r="M461" s="66" t="s">
        <v>1683</v>
      </c>
    </row>
    <row r="462" spans="1:13" ht="52.5" x14ac:dyDescent="0.25">
      <c r="A462" s="64" t="s">
        <v>1336</v>
      </c>
      <c r="B462" s="125" t="s">
        <v>1337</v>
      </c>
      <c r="C462" s="125" t="s">
        <v>1338</v>
      </c>
      <c r="D462" s="64" t="s">
        <v>64</v>
      </c>
      <c r="E462" s="76">
        <v>100</v>
      </c>
      <c r="F462" s="64" t="s">
        <v>71</v>
      </c>
      <c r="G462" s="64" t="s">
        <v>960</v>
      </c>
      <c r="H462" s="130" t="s">
        <v>46</v>
      </c>
      <c r="I462" s="64" t="s">
        <v>1467</v>
      </c>
      <c r="J462" s="64" t="s">
        <v>47</v>
      </c>
      <c r="K462" s="65">
        <v>43070</v>
      </c>
      <c r="L462" s="65">
        <v>43084</v>
      </c>
      <c r="M462" s="66" t="s">
        <v>1683</v>
      </c>
    </row>
    <row r="463" spans="1:13" ht="33.75" x14ac:dyDescent="0.25">
      <c r="A463" s="64" t="s">
        <v>1339</v>
      </c>
      <c r="B463" s="125" t="s">
        <v>1340</v>
      </c>
      <c r="C463" s="125" t="s">
        <v>1338</v>
      </c>
      <c r="D463" s="64" t="s">
        <v>64</v>
      </c>
      <c r="E463" s="76">
        <v>100</v>
      </c>
      <c r="F463" s="64" t="s">
        <v>71</v>
      </c>
      <c r="G463" s="64" t="s">
        <v>960</v>
      </c>
      <c r="H463" s="130" t="s">
        <v>46</v>
      </c>
      <c r="I463" s="64" t="s">
        <v>1467</v>
      </c>
      <c r="J463" s="64" t="s">
        <v>47</v>
      </c>
      <c r="K463" s="65">
        <v>43070</v>
      </c>
      <c r="L463" s="65">
        <v>43084</v>
      </c>
      <c r="M463" s="66" t="s">
        <v>1683</v>
      </c>
    </row>
    <row r="464" spans="1:13" ht="63" x14ac:dyDescent="0.25">
      <c r="A464" s="64" t="s">
        <v>1341</v>
      </c>
      <c r="B464" s="125" t="s">
        <v>1342</v>
      </c>
      <c r="C464" s="125" t="s">
        <v>1343</v>
      </c>
      <c r="D464" s="64" t="s">
        <v>64</v>
      </c>
      <c r="E464" s="76">
        <v>100</v>
      </c>
      <c r="F464" s="64" t="s">
        <v>71</v>
      </c>
      <c r="G464" s="64" t="s">
        <v>960</v>
      </c>
      <c r="H464" s="130" t="s">
        <v>46</v>
      </c>
      <c r="I464" s="64" t="s">
        <v>1467</v>
      </c>
      <c r="J464" s="64" t="s">
        <v>47</v>
      </c>
      <c r="K464" s="65">
        <v>43070</v>
      </c>
      <c r="L464" s="65">
        <v>43084</v>
      </c>
      <c r="M464" s="66" t="s">
        <v>1683</v>
      </c>
    </row>
    <row r="465" spans="1:13" ht="84" x14ac:dyDescent="0.25">
      <c r="A465" s="64" t="s">
        <v>1344</v>
      </c>
      <c r="B465" s="125" t="s">
        <v>1345</v>
      </c>
      <c r="C465" s="125" t="s">
        <v>1343</v>
      </c>
      <c r="D465" s="64" t="s">
        <v>64</v>
      </c>
      <c r="E465" s="76">
        <v>100</v>
      </c>
      <c r="F465" s="64" t="s">
        <v>71</v>
      </c>
      <c r="G465" s="64" t="s">
        <v>960</v>
      </c>
      <c r="H465" s="130" t="s">
        <v>46</v>
      </c>
      <c r="I465" s="64" t="s">
        <v>1467</v>
      </c>
      <c r="J465" s="64" t="s">
        <v>47</v>
      </c>
      <c r="K465" s="65">
        <v>43070</v>
      </c>
      <c r="L465" s="65">
        <v>43084</v>
      </c>
      <c r="M465" s="66" t="s">
        <v>1683</v>
      </c>
    </row>
    <row r="466" spans="1:13" ht="63" x14ac:dyDescent="0.25">
      <c r="A466" s="64" t="s">
        <v>1346</v>
      </c>
      <c r="B466" s="125" t="s">
        <v>1347</v>
      </c>
      <c r="C466" s="125" t="s">
        <v>1348</v>
      </c>
      <c r="D466" s="64" t="s">
        <v>64</v>
      </c>
      <c r="E466" s="76">
        <v>60</v>
      </c>
      <c r="F466" s="64" t="s">
        <v>71</v>
      </c>
      <c r="G466" s="64" t="s">
        <v>75</v>
      </c>
      <c r="H466" s="125" t="s">
        <v>76</v>
      </c>
      <c r="I466" s="64" t="s">
        <v>77</v>
      </c>
      <c r="J466" s="64" t="s">
        <v>78</v>
      </c>
      <c r="K466" s="65">
        <v>43084</v>
      </c>
      <c r="L466" s="65">
        <v>43174</v>
      </c>
      <c r="M466" s="66" t="s">
        <v>1448</v>
      </c>
    </row>
    <row r="467" spans="1:13" ht="42" x14ac:dyDescent="0.25">
      <c r="A467" s="64" t="s">
        <v>1350</v>
      </c>
      <c r="B467" s="125" t="s">
        <v>1351</v>
      </c>
      <c r="C467" s="125" t="s">
        <v>1352</v>
      </c>
      <c r="D467" s="64" t="s">
        <v>18</v>
      </c>
      <c r="E467" s="76">
        <v>100</v>
      </c>
      <c r="F467" s="64" t="s">
        <v>71</v>
      </c>
      <c r="G467" s="64" t="s">
        <v>75</v>
      </c>
      <c r="H467" s="125" t="s">
        <v>76</v>
      </c>
      <c r="I467" s="64" t="s">
        <v>77</v>
      </c>
      <c r="J467" s="64" t="s">
        <v>1349</v>
      </c>
      <c r="K467" s="65">
        <v>43084</v>
      </c>
      <c r="L467" s="65">
        <v>43095</v>
      </c>
      <c r="M467" s="66" t="s">
        <v>1448</v>
      </c>
    </row>
    <row r="468" spans="1:13" ht="84" x14ac:dyDescent="0.25">
      <c r="A468" s="64" t="s">
        <v>1353</v>
      </c>
      <c r="B468" s="125" t="s">
        <v>1354</v>
      </c>
      <c r="C468" s="125" t="s">
        <v>1352</v>
      </c>
      <c r="D468" s="64" t="s">
        <v>191</v>
      </c>
      <c r="E468" s="76">
        <v>0</v>
      </c>
      <c r="F468" s="64" t="s">
        <v>71</v>
      </c>
      <c r="G468" s="64" t="s">
        <v>75</v>
      </c>
      <c r="H468" s="125" t="s">
        <v>76</v>
      </c>
      <c r="I468" s="64" t="s">
        <v>77</v>
      </c>
      <c r="J468" s="64" t="s">
        <v>78</v>
      </c>
      <c r="K468" s="65">
        <v>43084</v>
      </c>
      <c r="L468" s="65">
        <v>43307</v>
      </c>
      <c r="M468" s="66" t="s">
        <v>1448</v>
      </c>
    </row>
    <row r="469" spans="1:13" ht="42" x14ac:dyDescent="0.25">
      <c r="A469" s="64" t="s">
        <v>1355</v>
      </c>
      <c r="B469" s="125" t="s">
        <v>1351</v>
      </c>
      <c r="C469" s="125" t="s">
        <v>1356</v>
      </c>
      <c r="D469" s="64" t="s">
        <v>18</v>
      </c>
      <c r="E469" s="76">
        <v>100</v>
      </c>
      <c r="F469" s="64" t="s">
        <v>71</v>
      </c>
      <c r="G469" s="64" t="s">
        <v>75</v>
      </c>
      <c r="H469" s="125" t="s">
        <v>76</v>
      </c>
      <c r="I469" s="64" t="s">
        <v>77</v>
      </c>
      <c r="J469" s="64" t="s">
        <v>1349</v>
      </c>
      <c r="K469" s="65">
        <v>43084</v>
      </c>
      <c r="L469" s="65">
        <v>43095</v>
      </c>
      <c r="M469" s="66" t="s">
        <v>1448</v>
      </c>
    </row>
    <row r="470" spans="1:13" ht="84" x14ac:dyDescent="0.25">
      <c r="A470" s="64" t="s">
        <v>1357</v>
      </c>
      <c r="B470" s="125" t="s">
        <v>1354</v>
      </c>
      <c r="C470" s="125" t="s">
        <v>1358</v>
      </c>
      <c r="D470" s="64" t="s">
        <v>191</v>
      </c>
      <c r="E470" s="76">
        <v>0</v>
      </c>
      <c r="F470" s="64" t="s">
        <v>71</v>
      </c>
      <c r="G470" s="64" t="s">
        <v>75</v>
      </c>
      <c r="H470" s="125" t="s">
        <v>76</v>
      </c>
      <c r="I470" s="64" t="s">
        <v>77</v>
      </c>
      <c r="J470" s="64" t="s">
        <v>78</v>
      </c>
      <c r="K470" s="65">
        <v>43084</v>
      </c>
      <c r="L470" s="65">
        <v>43307</v>
      </c>
      <c r="M470" s="66" t="s">
        <v>1448</v>
      </c>
    </row>
    <row r="471" spans="1:13" ht="42" x14ac:dyDescent="0.25">
      <c r="A471" s="64" t="s">
        <v>1359</v>
      </c>
      <c r="B471" s="125" t="s">
        <v>984</v>
      </c>
      <c r="C471" s="125" t="s">
        <v>1360</v>
      </c>
      <c r="D471" s="64" t="s">
        <v>191</v>
      </c>
      <c r="E471" s="76">
        <v>0</v>
      </c>
      <c r="F471" s="64" t="s">
        <v>71</v>
      </c>
      <c r="G471" s="64" t="s">
        <v>84</v>
      </c>
      <c r="H471" s="125" t="s">
        <v>16</v>
      </c>
      <c r="I471" s="64" t="s">
        <v>142</v>
      </c>
      <c r="J471" s="64" t="s">
        <v>17</v>
      </c>
      <c r="K471" s="65">
        <v>43067</v>
      </c>
      <c r="L471" s="65">
        <v>43311</v>
      </c>
      <c r="M471" s="66" t="s">
        <v>1448</v>
      </c>
    </row>
    <row r="472" spans="1:13" ht="42" x14ac:dyDescent="0.25">
      <c r="A472" s="64" t="s">
        <v>1361</v>
      </c>
      <c r="B472" s="125" t="s">
        <v>1362</v>
      </c>
      <c r="C472" s="125" t="s">
        <v>1363</v>
      </c>
      <c r="D472" s="64" t="s">
        <v>191</v>
      </c>
      <c r="E472" s="76">
        <v>0</v>
      </c>
      <c r="F472" s="64" t="s">
        <v>71</v>
      </c>
      <c r="G472" s="64" t="s">
        <v>84</v>
      </c>
      <c r="H472" s="125" t="s">
        <v>16</v>
      </c>
      <c r="I472" s="64" t="s">
        <v>142</v>
      </c>
      <c r="J472" s="64" t="s">
        <v>17</v>
      </c>
      <c r="K472" s="65">
        <v>43097</v>
      </c>
      <c r="L472" s="65">
        <v>43205</v>
      </c>
      <c r="M472" s="66" t="s">
        <v>1448</v>
      </c>
    </row>
    <row r="473" spans="1:13" ht="63" x14ac:dyDescent="0.25">
      <c r="A473" s="64" t="s">
        <v>1364</v>
      </c>
      <c r="B473" s="125" t="s">
        <v>1365</v>
      </c>
      <c r="C473" s="125" t="s">
        <v>1366</v>
      </c>
      <c r="D473" s="64" t="s">
        <v>191</v>
      </c>
      <c r="E473" s="76"/>
      <c r="F473" s="64" t="s">
        <v>71</v>
      </c>
      <c r="G473" s="64" t="s">
        <v>84</v>
      </c>
      <c r="H473" s="125" t="s">
        <v>16</v>
      </c>
      <c r="I473" s="64" t="s">
        <v>142</v>
      </c>
      <c r="J473" s="64" t="s">
        <v>17</v>
      </c>
      <c r="K473" s="65">
        <v>43097</v>
      </c>
      <c r="L473" s="65">
        <v>43205</v>
      </c>
      <c r="M473" s="66" t="s">
        <v>1448</v>
      </c>
    </row>
    <row r="474" spans="1:13" ht="52.5" x14ac:dyDescent="0.25">
      <c r="A474" s="64" t="s">
        <v>1367</v>
      </c>
      <c r="B474" s="125" t="s">
        <v>1368</v>
      </c>
      <c r="C474" s="125" t="s">
        <v>1369</v>
      </c>
      <c r="D474" s="64" t="s">
        <v>64</v>
      </c>
      <c r="E474" s="76">
        <v>100</v>
      </c>
      <c r="F474" s="64" t="s">
        <v>71</v>
      </c>
      <c r="G474" s="64" t="s">
        <v>84</v>
      </c>
      <c r="H474" s="125" t="s">
        <v>16</v>
      </c>
      <c r="I474" s="64" t="s">
        <v>142</v>
      </c>
      <c r="J474" s="64" t="s">
        <v>17</v>
      </c>
      <c r="K474" s="65">
        <v>43097</v>
      </c>
      <c r="L474" s="65">
        <v>43115</v>
      </c>
      <c r="M474" s="66" t="s">
        <v>1448</v>
      </c>
    </row>
    <row r="475" spans="1:13" ht="42" x14ac:dyDescent="0.25">
      <c r="A475" s="64" t="s">
        <v>1370</v>
      </c>
      <c r="B475" s="125" t="s">
        <v>1371</v>
      </c>
      <c r="C475" s="125" t="s">
        <v>1372</v>
      </c>
      <c r="D475" s="64" t="s">
        <v>64</v>
      </c>
      <c r="E475" s="76">
        <v>100</v>
      </c>
      <c r="F475" s="64" t="s">
        <v>71</v>
      </c>
      <c r="G475" s="64" t="s">
        <v>84</v>
      </c>
      <c r="H475" s="125" t="s">
        <v>16</v>
      </c>
      <c r="I475" s="64" t="s">
        <v>142</v>
      </c>
      <c r="J475" s="64" t="s">
        <v>17</v>
      </c>
      <c r="K475" s="65">
        <v>43067</v>
      </c>
      <c r="L475" s="65">
        <v>43174</v>
      </c>
      <c r="M475" s="66" t="s">
        <v>1448</v>
      </c>
    </row>
    <row r="476" spans="1:13" ht="42" x14ac:dyDescent="0.25">
      <c r="A476" s="64" t="s">
        <v>1373</v>
      </c>
      <c r="B476" s="125" t="s">
        <v>1374</v>
      </c>
      <c r="C476" s="125" t="s">
        <v>1372</v>
      </c>
      <c r="D476" s="64" t="s">
        <v>129</v>
      </c>
      <c r="E476" s="76">
        <v>0</v>
      </c>
      <c r="F476" s="64" t="s">
        <v>71</v>
      </c>
      <c r="G476" s="64" t="s">
        <v>84</v>
      </c>
      <c r="H476" s="125" t="s">
        <v>16</v>
      </c>
      <c r="I476" s="64" t="s">
        <v>142</v>
      </c>
      <c r="J476" s="64" t="s">
        <v>17</v>
      </c>
      <c r="K476" s="65">
        <v>43097</v>
      </c>
      <c r="L476" s="65">
        <v>43174</v>
      </c>
      <c r="M476" s="66" t="s">
        <v>1448</v>
      </c>
    </row>
    <row r="477" spans="1:13" ht="42" x14ac:dyDescent="0.25">
      <c r="A477" s="64" t="s">
        <v>1375</v>
      </c>
      <c r="B477" s="125" t="s">
        <v>1376</v>
      </c>
      <c r="C477" s="125" t="s">
        <v>1377</v>
      </c>
      <c r="D477" s="64" t="s">
        <v>64</v>
      </c>
      <c r="E477" s="76">
        <v>100</v>
      </c>
      <c r="F477" s="64" t="s">
        <v>71</v>
      </c>
      <c r="G477" s="64" t="s">
        <v>84</v>
      </c>
      <c r="H477" s="125" t="s">
        <v>16</v>
      </c>
      <c r="I477" s="64" t="s">
        <v>142</v>
      </c>
      <c r="J477" s="64" t="s">
        <v>17</v>
      </c>
      <c r="K477" s="65">
        <v>43097</v>
      </c>
      <c r="L477" s="65">
        <v>43174</v>
      </c>
      <c r="M477" s="66" t="s">
        <v>1448</v>
      </c>
    </row>
    <row r="478" spans="1:13" ht="42" x14ac:dyDescent="0.25">
      <c r="A478" s="64" t="s">
        <v>1378</v>
      </c>
      <c r="B478" s="125" t="s">
        <v>1379</v>
      </c>
      <c r="C478" s="125" t="s">
        <v>1377</v>
      </c>
      <c r="D478" s="64" t="s">
        <v>64</v>
      </c>
      <c r="E478" s="76">
        <v>100</v>
      </c>
      <c r="F478" s="64" t="s">
        <v>71</v>
      </c>
      <c r="G478" s="64" t="s">
        <v>84</v>
      </c>
      <c r="H478" s="125" t="s">
        <v>16</v>
      </c>
      <c r="I478" s="64" t="s">
        <v>142</v>
      </c>
      <c r="J478" s="64" t="s">
        <v>17</v>
      </c>
      <c r="K478" s="65">
        <v>43067</v>
      </c>
      <c r="L478" s="65">
        <v>43427</v>
      </c>
      <c r="M478" s="66" t="s">
        <v>1448</v>
      </c>
    </row>
    <row r="479" spans="1:13" ht="42" x14ac:dyDescent="0.25">
      <c r="A479" s="64" t="s">
        <v>1380</v>
      </c>
      <c r="B479" s="125" t="s">
        <v>1381</v>
      </c>
      <c r="C479" s="125" t="s">
        <v>1382</v>
      </c>
      <c r="D479" s="64" t="s">
        <v>191</v>
      </c>
      <c r="E479" s="76"/>
      <c r="F479" s="64" t="s">
        <v>71</v>
      </c>
      <c r="G479" s="64" t="s">
        <v>84</v>
      </c>
      <c r="H479" s="125" t="s">
        <v>16</v>
      </c>
      <c r="I479" s="64" t="s">
        <v>142</v>
      </c>
      <c r="J479" s="64" t="s">
        <v>17</v>
      </c>
      <c r="K479" s="65">
        <v>43067</v>
      </c>
      <c r="L479" s="65">
        <v>43427</v>
      </c>
      <c r="M479" s="66" t="s">
        <v>1448</v>
      </c>
    </row>
    <row r="480" spans="1:13" ht="52.5" x14ac:dyDescent="0.25">
      <c r="A480" s="64" t="s">
        <v>1383</v>
      </c>
      <c r="B480" s="125" t="s">
        <v>1384</v>
      </c>
      <c r="C480" s="125" t="s">
        <v>1382</v>
      </c>
      <c r="D480" s="64" t="s">
        <v>64</v>
      </c>
      <c r="E480" s="76">
        <v>100</v>
      </c>
      <c r="F480" s="64" t="s">
        <v>71</v>
      </c>
      <c r="G480" s="64" t="s">
        <v>84</v>
      </c>
      <c r="H480" s="125" t="s">
        <v>16</v>
      </c>
      <c r="I480" s="64" t="s">
        <v>142</v>
      </c>
      <c r="J480" s="64" t="s">
        <v>17</v>
      </c>
      <c r="K480" s="65">
        <v>43067</v>
      </c>
      <c r="L480" s="65">
        <v>43174</v>
      </c>
      <c r="M480" s="66" t="s">
        <v>1448</v>
      </c>
    </row>
    <row r="481" spans="1:13" ht="42" x14ac:dyDescent="0.25">
      <c r="A481" s="64" t="s">
        <v>1385</v>
      </c>
      <c r="B481" s="125" t="s">
        <v>1386</v>
      </c>
      <c r="C481" s="125" t="s">
        <v>1382</v>
      </c>
      <c r="D481" s="64" t="s">
        <v>64</v>
      </c>
      <c r="E481" s="76">
        <v>100</v>
      </c>
      <c r="F481" s="64" t="s">
        <v>71</v>
      </c>
      <c r="G481" s="64" t="s">
        <v>84</v>
      </c>
      <c r="H481" s="125" t="s">
        <v>16</v>
      </c>
      <c r="I481" s="64" t="s">
        <v>142</v>
      </c>
      <c r="J481" s="64" t="s">
        <v>17</v>
      </c>
      <c r="K481" s="65">
        <v>43067</v>
      </c>
      <c r="L481" s="65">
        <v>43174</v>
      </c>
      <c r="M481" s="66" t="s">
        <v>1448</v>
      </c>
    </row>
    <row r="482" spans="1:13" ht="63" x14ac:dyDescent="0.25">
      <c r="A482" s="64" t="s">
        <v>1387</v>
      </c>
      <c r="B482" s="125" t="s">
        <v>1388</v>
      </c>
      <c r="C482" s="125" t="s">
        <v>1389</v>
      </c>
      <c r="D482" s="64" t="s">
        <v>64</v>
      </c>
      <c r="E482" s="76">
        <v>100</v>
      </c>
      <c r="F482" s="64" t="s">
        <v>71</v>
      </c>
      <c r="G482" s="64" t="s">
        <v>84</v>
      </c>
      <c r="H482" s="125" t="s">
        <v>16</v>
      </c>
      <c r="I482" s="64" t="s">
        <v>142</v>
      </c>
      <c r="J482" s="64" t="s">
        <v>17</v>
      </c>
      <c r="K482" s="65">
        <v>43067</v>
      </c>
      <c r="L482" s="65">
        <v>43174</v>
      </c>
      <c r="M482" s="66" t="s">
        <v>1448</v>
      </c>
    </row>
    <row r="483" spans="1:13" ht="52.5" x14ac:dyDescent="0.25">
      <c r="A483" s="64" t="s">
        <v>1390</v>
      </c>
      <c r="B483" s="125" t="s">
        <v>1391</v>
      </c>
      <c r="C483" s="125" t="s">
        <v>1392</v>
      </c>
      <c r="D483" s="64" t="s">
        <v>129</v>
      </c>
      <c r="E483" s="76">
        <v>0</v>
      </c>
      <c r="F483" s="64" t="s">
        <v>71</v>
      </c>
      <c r="G483" s="64" t="s">
        <v>84</v>
      </c>
      <c r="H483" s="125" t="s">
        <v>16</v>
      </c>
      <c r="I483" s="64" t="s">
        <v>142</v>
      </c>
      <c r="J483" s="64" t="s">
        <v>17</v>
      </c>
      <c r="K483" s="65">
        <v>43067</v>
      </c>
      <c r="L483" s="65">
        <v>43174</v>
      </c>
      <c r="M483" s="66" t="s">
        <v>1448</v>
      </c>
    </row>
    <row r="484" spans="1:13" ht="52.5" x14ac:dyDescent="0.25">
      <c r="A484" s="64" t="s">
        <v>1393</v>
      </c>
      <c r="B484" s="125" t="s">
        <v>1394</v>
      </c>
      <c r="C484" s="125" t="s">
        <v>1395</v>
      </c>
      <c r="D484" s="64" t="s">
        <v>64</v>
      </c>
      <c r="E484" s="76">
        <v>100</v>
      </c>
      <c r="F484" s="64" t="s">
        <v>71</v>
      </c>
      <c r="G484" s="64" t="s">
        <v>84</v>
      </c>
      <c r="H484" s="125" t="s">
        <v>16</v>
      </c>
      <c r="I484" s="64" t="s">
        <v>142</v>
      </c>
      <c r="J484" s="64" t="s">
        <v>17</v>
      </c>
      <c r="K484" s="65">
        <v>43067</v>
      </c>
      <c r="L484" s="65">
        <v>43174</v>
      </c>
      <c r="M484" s="66" t="s">
        <v>1448</v>
      </c>
    </row>
    <row r="485" spans="1:13" ht="63" x14ac:dyDescent="0.25">
      <c r="A485" s="64" t="s">
        <v>1396</v>
      </c>
      <c r="B485" s="125" t="s">
        <v>1397</v>
      </c>
      <c r="C485" s="125" t="s">
        <v>1398</v>
      </c>
      <c r="D485" s="64" t="s">
        <v>191</v>
      </c>
      <c r="E485" s="76">
        <v>0</v>
      </c>
      <c r="F485" s="64" t="s">
        <v>71</v>
      </c>
      <c r="G485" s="64" t="s">
        <v>84</v>
      </c>
      <c r="H485" s="125" t="s">
        <v>16</v>
      </c>
      <c r="I485" s="64" t="s">
        <v>142</v>
      </c>
      <c r="J485" s="64" t="s">
        <v>17</v>
      </c>
      <c r="K485" s="65">
        <v>43067</v>
      </c>
      <c r="L485" s="65">
        <v>43235</v>
      </c>
      <c r="M485" s="66" t="s">
        <v>1448</v>
      </c>
    </row>
    <row r="486" spans="1:13" ht="52.5" x14ac:dyDescent="0.25">
      <c r="A486" s="64" t="s">
        <v>1399</v>
      </c>
      <c r="B486" s="125" t="s">
        <v>1400</v>
      </c>
      <c r="C486" s="125" t="s">
        <v>1398</v>
      </c>
      <c r="D486" s="64" t="s">
        <v>191</v>
      </c>
      <c r="E486" s="76"/>
      <c r="F486" s="64" t="s">
        <v>71</v>
      </c>
      <c r="G486" s="64" t="s">
        <v>84</v>
      </c>
      <c r="H486" s="125" t="s">
        <v>16</v>
      </c>
      <c r="I486" s="64" t="s">
        <v>142</v>
      </c>
      <c r="J486" s="64" t="s">
        <v>17</v>
      </c>
      <c r="K486" s="65">
        <v>43067</v>
      </c>
      <c r="L486" s="65">
        <v>43235</v>
      </c>
      <c r="M486" s="66" t="s">
        <v>1448</v>
      </c>
    </row>
    <row r="487" spans="1:13" ht="42" x14ac:dyDescent="0.25">
      <c r="A487" s="64" t="s">
        <v>1401</v>
      </c>
      <c r="B487" s="125" t="s">
        <v>1402</v>
      </c>
      <c r="C487" s="125" t="s">
        <v>1403</v>
      </c>
      <c r="D487" s="64" t="s">
        <v>129</v>
      </c>
      <c r="E487" s="76"/>
      <c r="F487" s="64" t="s">
        <v>71</v>
      </c>
      <c r="G487" s="64" t="s">
        <v>84</v>
      </c>
      <c r="H487" s="125" t="s">
        <v>16</v>
      </c>
      <c r="I487" s="64" t="s">
        <v>142</v>
      </c>
      <c r="J487" s="64" t="s">
        <v>17</v>
      </c>
      <c r="K487" s="65">
        <v>43067</v>
      </c>
      <c r="L487" s="65">
        <v>43146</v>
      </c>
      <c r="M487" s="66" t="s">
        <v>1448</v>
      </c>
    </row>
    <row r="488" spans="1:13" ht="42" x14ac:dyDescent="0.25">
      <c r="A488" s="64" t="s">
        <v>1404</v>
      </c>
      <c r="B488" s="125" t="s">
        <v>1405</v>
      </c>
      <c r="C488" s="125" t="s">
        <v>1406</v>
      </c>
      <c r="D488" s="64" t="s">
        <v>64</v>
      </c>
      <c r="E488" s="76">
        <v>100</v>
      </c>
      <c r="F488" s="64" t="s">
        <v>71</v>
      </c>
      <c r="G488" s="64" t="s">
        <v>84</v>
      </c>
      <c r="H488" s="125" t="s">
        <v>16</v>
      </c>
      <c r="I488" s="64" t="s">
        <v>142</v>
      </c>
      <c r="J488" s="64" t="s">
        <v>17</v>
      </c>
      <c r="K488" s="65">
        <v>43067</v>
      </c>
      <c r="L488" s="65">
        <v>43174</v>
      </c>
      <c r="M488" s="66" t="s">
        <v>1448</v>
      </c>
    </row>
    <row r="489" spans="1:13" ht="52.5" x14ac:dyDescent="0.25">
      <c r="A489" s="64" t="s">
        <v>1407</v>
      </c>
      <c r="B489" s="125" t="s">
        <v>1408</v>
      </c>
      <c r="C489" s="125" t="s">
        <v>1406</v>
      </c>
      <c r="D489" s="64" t="s">
        <v>191</v>
      </c>
      <c r="E489" s="76"/>
      <c r="F489" s="64" t="s">
        <v>71</v>
      </c>
      <c r="G489" s="64" t="s">
        <v>84</v>
      </c>
      <c r="H489" s="125" t="s">
        <v>16</v>
      </c>
      <c r="I489" s="64" t="s">
        <v>142</v>
      </c>
      <c r="J489" s="64" t="s">
        <v>17</v>
      </c>
      <c r="K489" s="65">
        <v>43067</v>
      </c>
      <c r="L489" s="65">
        <v>43296</v>
      </c>
      <c r="M489" s="66" t="s">
        <v>1448</v>
      </c>
    </row>
    <row r="490" spans="1:13" ht="73.5" x14ac:dyDescent="0.25">
      <c r="A490" s="64" t="s">
        <v>1409</v>
      </c>
      <c r="B490" s="125" t="s">
        <v>1410</v>
      </c>
      <c r="C490" s="125" t="s">
        <v>1411</v>
      </c>
      <c r="D490" s="64" t="s">
        <v>64</v>
      </c>
      <c r="E490" s="76">
        <v>100</v>
      </c>
      <c r="F490" s="64" t="s">
        <v>71</v>
      </c>
      <c r="G490" s="64" t="s">
        <v>84</v>
      </c>
      <c r="H490" s="125" t="s">
        <v>16</v>
      </c>
      <c r="I490" s="64" t="s">
        <v>142</v>
      </c>
      <c r="J490" s="64" t="s">
        <v>17</v>
      </c>
      <c r="K490" s="65">
        <v>43067</v>
      </c>
      <c r="L490" s="65">
        <v>43115</v>
      </c>
      <c r="M490" s="66" t="s">
        <v>1448</v>
      </c>
    </row>
    <row r="491" spans="1:13" ht="42" x14ac:dyDescent="0.25">
      <c r="A491" s="64" t="s">
        <v>1412</v>
      </c>
      <c r="B491" s="125" t="s">
        <v>1413</v>
      </c>
      <c r="C491" s="125" t="s">
        <v>1411</v>
      </c>
      <c r="D491" s="64" t="s">
        <v>64</v>
      </c>
      <c r="E491" s="76">
        <v>100</v>
      </c>
      <c r="F491" s="64" t="s">
        <v>71</v>
      </c>
      <c r="G491" s="64" t="s">
        <v>84</v>
      </c>
      <c r="H491" s="125" t="s">
        <v>16</v>
      </c>
      <c r="I491" s="64" t="s">
        <v>142</v>
      </c>
      <c r="J491" s="64" t="s">
        <v>17</v>
      </c>
      <c r="K491" s="65">
        <v>43067</v>
      </c>
      <c r="L491" s="65">
        <v>43115</v>
      </c>
      <c r="M491" s="66" t="s">
        <v>1448</v>
      </c>
    </row>
    <row r="492" spans="1:13" ht="42" x14ac:dyDescent="0.25">
      <c r="A492" s="64" t="s">
        <v>1414</v>
      </c>
      <c r="B492" s="125" t="s">
        <v>1415</v>
      </c>
      <c r="C492" s="125" t="s">
        <v>1416</v>
      </c>
      <c r="D492" s="64" t="s">
        <v>191</v>
      </c>
      <c r="E492" s="76"/>
      <c r="F492" s="64" t="s">
        <v>71</v>
      </c>
      <c r="G492" s="64" t="s">
        <v>84</v>
      </c>
      <c r="H492" s="125" t="s">
        <v>16</v>
      </c>
      <c r="I492" s="64" t="s">
        <v>142</v>
      </c>
      <c r="J492" s="64" t="s">
        <v>17</v>
      </c>
      <c r="K492" s="65">
        <v>43067</v>
      </c>
      <c r="L492" s="65">
        <v>43430</v>
      </c>
      <c r="M492" s="66" t="s">
        <v>1448</v>
      </c>
    </row>
    <row r="493" spans="1:13" ht="42" x14ac:dyDescent="0.25">
      <c r="A493" s="64" t="s">
        <v>1417</v>
      </c>
      <c r="B493" s="125" t="s">
        <v>1418</v>
      </c>
      <c r="C493" s="125" t="s">
        <v>1419</v>
      </c>
      <c r="D493" s="64" t="s">
        <v>191</v>
      </c>
      <c r="E493" s="76"/>
      <c r="F493" s="64" t="s">
        <v>71</v>
      </c>
      <c r="G493" s="64" t="s">
        <v>84</v>
      </c>
      <c r="H493" s="125" t="s">
        <v>16</v>
      </c>
      <c r="I493" s="64" t="s">
        <v>142</v>
      </c>
      <c r="J493" s="64" t="s">
        <v>17</v>
      </c>
      <c r="K493" s="65">
        <v>43067</v>
      </c>
      <c r="L493" s="65">
        <v>43296</v>
      </c>
      <c r="M493" s="66" t="s">
        <v>1448</v>
      </c>
    </row>
    <row r="494" spans="1:13" ht="42" x14ac:dyDescent="0.25">
      <c r="A494" s="64" t="s">
        <v>1420</v>
      </c>
      <c r="B494" s="125" t="s">
        <v>1421</v>
      </c>
      <c r="C494" s="125" t="s">
        <v>1419</v>
      </c>
      <c r="D494" s="64" t="s">
        <v>191</v>
      </c>
      <c r="E494" s="76"/>
      <c r="F494" s="64" t="s">
        <v>71</v>
      </c>
      <c r="G494" s="64" t="s">
        <v>84</v>
      </c>
      <c r="H494" s="125" t="s">
        <v>16</v>
      </c>
      <c r="I494" s="64" t="s">
        <v>142</v>
      </c>
      <c r="J494" s="64" t="s">
        <v>17</v>
      </c>
      <c r="K494" s="65">
        <v>43067</v>
      </c>
      <c r="L494" s="65">
        <v>43430</v>
      </c>
      <c r="M494" s="66" t="s">
        <v>1448</v>
      </c>
    </row>
    <row r="495" spans="1:13" ht="52.5" x14ac:dyDescent="0.25">
      <c r="A495" s="64" t="s">
        <v>1422</v>
      </c>
      <c r="B495" s="125" t="s">
        <v>1423</v>
      </c>
      <c r="C495" s="125" t="s">
        <v>1424</v>
      </c>
      <c r="D495" s="64" t="s">
        <v>64</v>
      </c>
      <c r="E495" s="76">
        <v>100</v>
      </c>
      <c r="F495" s="64" t="s">
        <v>71</v>
      </c>
      <c r="G495" s="64" t="s">
        <v>74</v>
      </c>
      <c r="H495" s="125" t="s">
        <v>21</v>
      </c>
      <c r="I495" s="64" t="s">
        <v>1475</v>
      </c>
      <c r="J495" s="64" t="s">
        <v>22</v>
      </c>
      <c r="K495" s="65">
        <v>42970</v>
      </c>
      <c r="L495" s="65">
        <v>43190</v>
      </c>
      <c r="M495" s="66" t="s">
        <v>1448</v>
      </c>
    </row>
    <row r="496" spans="1:13" ht="52.5" x14ac:dyDescent="0.25">
      <c r="A496" s="64" t="s">
        <v>1425</v>
      </c>
      <c r="B496" s="125" t="s">
        <v>1426</v>
      </c>
      <c r="C496" s="125" t="s">
        <v>1427</v>
      </c>
      <c r="D496" s="64" t="s">
        <v>64</v>
      </c>
      <c r="E496" s="76">
        <v>100</v>
      </c>
      <c r="F496" s="64" t="s">
        <v>71</v>
      </c>
      <c r="G496" s="64" t="s">
        <v>74</v>
      </c>
      <c r="H496" s="125" t="s">
        <v>21</v>
      </c>
      <c r="I496" s="64" t="s">
        <v>1475</v>
      </c>
      <c r="J496" s="64" t="s">
        <v>22</v>
      </c>
      <c r="K496" s="65">
        <v>42970</v>
      </c>
      <c r="L496" s="65">
        <v>43190</v>
      </c>
      <c r="M496" s="66" t="s">
        <v>1448</v>
      </c>
    </row>
    <row r="497" spans="1:13" ht="52.5" x14ac:dyDescent="0.25">
      <c r="A497" s="64" t="s">
        <v>1428</v>
      </c>
      <c r="B497" s="125" t="s">
        <v>1429</v>
      </c>
      <c r="C497" s="125" t="s">
        <v>1430</v>
      </c>
      <c r="D497" s="64" t="s">
        <v>64</v>
      </c>
      <c r="E497" s="76">
        <v>100</v>
      </c>
      <c r="F497" s="64" t="s">
        <v>71</v>
      </c>
      <c r="G497" s="64" t="s">
        <v>74</v>
      </c>
      <c r="H497" s="125" t="s">
        <v>21</v>
      </c>
      <c r="I497" s="64" t="s">
        <v>1475</v>
      </c>
      <c r="J497" s="64" t="s">
        <v>22</v>
      </c>
      <c r="K497" s="65">
        <v>42970</v>
      </c>
      <c r="L497" s="65">
        <v>43190</v>
      </c>
      <c r="M497" s="66" t="s">
        <v>1448</v>
      </c>
    </row>
    <row r="498" spans="1:13" ht="33.75" x14ac:dyDescent="0.25">
      <c r="A498" s="64" t="s">
        <v>1431</v>
      </c>
      <c r="B498" s="125" t="s">
        <v>1432</v>
      </c>
      <c r="C498" s="125" t="s">
        <v>1433</v>
      </c>
      <c r="D498" s="64" t="s">
        <v>64</v>
      </c>
      <c r="E498" s="76">
        <v>100</v>
      </c>
      <c r="F498" s="64" t="s">
        <v>71</v>
      </c>
      <c r="G498" s="64" t="s">
        <v>960</v>
      </c>
      <c r="H498" s="130" t="s">
        <v>46</v>
      </c>
      <c r="I498" s="64" t="s">
        <v>1467</v>
      </c>
      <c r="J498" s="64" t="s">
        <v>47</v>
      </c>
      <c r="K498" s="65">
        <v>43132</v>
      </c>
      <c r="L498" s="65">
        <v>43159</v>
      </c>
      <c r="M498" s="66" t="s">
        <v>1448</v>
      </c>
    </row>
    <row r="499" spans="1:13" ht="33.75" x14ac:dyDescent="0.25">
      <c r="A499" s="64" t="s">
        <v>1434</v>
      </c>
      <c r="B499" s="125" t="s">
        <v>1435</v>
      </c>
      <c r="C499" s="125" t="s">
        <v>1433</v>
      </c>
      <c r="D499" s="64" t="s">
        <v>191</v>
      </c>
      <c r="E499" s="76"/>
      <c r="F499" s="64" t="s">
        <v>71</v>
      </c>
      <c r="G499" s="64" t="s">
        <v>960</v>
      </c>
      <c r="H499" s="130" t="s">
        <v>46</v>
      </c>
      <c r="I499" s="64" t="s">
        <v>1467</v>
      </c>
      <c r="J499" s="64" t="s">
        <v>47</v>
      </c>
      <c r="K499" s="65">
        <v>43132</v>
      </c>
      <c r="L499" s="65">
        <v>43220</v>
      </c>
      <c r="M499" s="66" t="s">
        <v>1448</v>
      </c>
    </row>
    <row r="500" spans="1:13" ht="31.5" x14ac:dyDescent="0.25">
      <c r="A500" s="64" t="s">
        <v>1436</v>
      </c>
      <c r="B500" s="125" t="s">
        <v>1437</v>
      </c>
      <c r="C500" s="125" t="s">
        <v>1438</v>
      </c>
      <c r="D500" s="64" t="s">
        <v>64</v>
      </c>
      <c r="E500" s="76">
        <v>100</v>
      </c>
      <c r="F500" s="64" t="s">
        <v>71</v>
      </c>
      <c r="G500" s="64" t="s">
        <v>960</v>
      </c>
      <c r="H500" s="125" t="s">
        <v>96</v>
      </c>
      <c r="I500" s="64" t="s">
        <v>97</v>
      </c>
      <c r="J500" s="64" t="s">
        <v>98</v>
      </c>
      <c r="K500" s="65">
        <v>43132</v>
      </c>
      <c r="L500" s="65">
        <v>43159</v>
      </c>
      <c r="M500" s="66" t="s">
        <v>1448</v>
      </c>
    </row>
    <row r="501" spans="1:13" ht="31.5" x14ac:dyDescent="0.25">
      <c r="A501" s="64" t="s">
        <v>1439</v>
      </c>
      <c r="B501" s="125" t="s">
        <v>1440</v>
      </c>
      <c r="C501" s="125" t="s">
        <v>1438</v>
      </c>
      <c r="D501" s="64" t="s">
        <v>191</v>
      </c>
      <c r="E501" s="76"/>
      <c r="F501" s="64" t="s">
        <v>71</v>
      </c>
      <c r="G501" s="64" t="s">
        <v>960</v>
      </c>
      <c r="H501" s="125" t="s">
        <v>96</v>
      </c>
      <c r="I501" s="64" t="s">
        <v>97</v>
      </c>
      <c r="J501" s="64" t="s">
        <v>98</v>
      </c>
      <c r="K501" s="65">
        <v>43160</v>
      </c>
      <c r="L501" s="65">
        <v>43220</v>
      </c>
      <c r="M501" s="66" t="s">
        <v>1448</v>
      </c>
    </row>
    <row r="502" spans="1:13" ht="22.5" x14ac:dyDescent="0.25">
      <c r="A502" s="64" t="s">
        <v>1441</v>
      </c>
      <c r="B502" s="125" t="s">
        <v>1442</v>
      </c>
      <c r="C502" s="125" t="s">
        <v>1443</v>
      </c>
      <c r="D502" s="64" t="s">
        <v>191</v>
      </c>
      <c r="E502" s="76"/>
      <c r="F502" s="64" t="s">
        <v>71</v>
      </c>
      <c r="G502" s="64" t="s">
        <v>960</v>
      </c>
      <c r="H502" s="130" t="s">
        <v>23</v>
      </c>
      <c r="I502" s="64" t="s">
        <v>24</v>
      </c>
      <c r="J502" s="64" t="s">
        <v>1480</v>
      </c>
      <c r="K502" s="65">
        <v>43132</v>
      </c>
      <c r="L502" s="65">
        <v>43281</v>
      </c>
      <c r="M502" s="66" t="s">
        <v>1448</v>
      </c>
    </row>
    <row r="503" spans="1:13" ht="52.5" x14ac:dyDescent="0.25">
      <c r="A503" s="64" t="s">
        <v>1444</v>
      </c>
      <c r="B503" s="125" t="s">
        <v>1445</v>
      </c>
      <c r="C503" s="125" t="s">
        <v>1446</v>
      </c>
      <c r="D503" s="64" t="s">
        <v>64</v>
      </c>
      <c r="E503" s="76">
        <v>100</v>
      </c>
      <c r="F503" s="64" t="s">
        <v>71</v>
      </c>
      <c r="G503" s="64" t="s">
        <v>960</v>
      </c>
      <c r="H503" s="125" t="s">
        <v>96</v>
      </c>
      <c r="I503" s="64" t="s">
        <v>97</v>
      </c>
      <c r="J503" s="64" t="s">
        <v>98</v>
      </c>
      <c r="K503" s="65">
        <v>43102</v>
      </c>
      <c r="L503" s="65">
        <v>43159</v>
      </c>
      <c r="M503" s="66" t="s">
        <v>1448</v>
      </c>
    </row>
    <row r="504" spans="1:13" ht="33.75" x14ac:dyDescent="0.25">
      <c r="A504" s="64" t="s">
        <v>1481</v>
      </c>
      <c r="B504" s="125" t="s">
        <v>1482</v>
      </c>
      <c r="C504" s="125" t="s">
        <v>1483</v>
      </c>
      <c r="D504" s="64" t="s">
        <v>191</v>
      </c>
      <c r="E504" s="76"/>
      <c r="F504" s="64" t="s">
        <v>71</v>
      </c>
      <c r="G504" s="64" t="s">
        <v>100</v>
      </c>
      <c r="H504" s="130" t="s">
        <v>46</v>
      </c>
      <c r="I504" s="64" t="s">
        <v>1467</v>
      </c>
      <c r="J504" s="64" t="s">
        <v>47</v>
      </c>
      <c r="K504" s="65">
        <v>43099</v>
      </c>
      <c r="L504" s="65">
        <v>43464</v>
      </c>
      <c r="M504" s="66" t="s">
        <v>1448</v>
      </c>
    </row>
    <row r="505" spans="1:13" ht="42" x14ac:dyDescent="0.25">
      <c r="A505" s="64" t="s">
        <v>1484</v>
      </c>
      <c r="B505" s="125" t="s">
        <v>1485</v>
      </c>
      <c r="C505" s="125" t="s">
        <v>1486</v>
      </c>
      <c r="D505" s="64" t="s">
        <v>129</v>
      </c>
      <c r="E505" s="76">
        <v>0</v>
      </c>
      <c r="F505" s="64" t="s">
        <v>71</v>
      </c>
      <c r="G505" s="64" t="s">
        <v>100</v>
      </c>
      <c r="H505" s="130" t="s">
        <v>46</v>
      </c>
      <c r="I505" s="64" t="s">
        <v>1467</v>
      </c>
      <c r="J505" s="64" t="s">
        <v>47</v>
      </c>
      <c r="K505" s="65">
        <v>43099</v>
      </c>
      <c r="L505" s="65">
        <v>43130</v>
      </c>
      <c r="M505" s="66" t="s">
        <v>1448</v>
      </c>
    </row>
    <row r="506" spans="1:13" ht="33.75" x14ac:dyDescent="0.25">
      <c r="A506" s="64" t="s">
        <v>1487</v>
      </c>
      <c r="B506" s="125" t="s">
        <v>1488</v>
      </c>
      <c r="C506" s="125" t="s">
        <v>1486</v>
      </c>
      <c r="D506" s="64" t="s">
        <v>129</v>
      </c>
      <c r="E506" s="76">
        <v>0</v>
      </c>
      <c r="F506" s="64" t="s">
        <v>71</v>
      </c>
      <c r="G506" s="64" t="s">
        <v>100</v>
      </c>
      <c r="H506" s="130" t="s">
        <v>46</v>
      </c>
      <c r="I506" s="64" t="s">
        <v>1467</v>
      </c>
      <c r="J506" s="64" t="s">
        <v>47</v>
      </c>
      <c r="K506" s="65">
        <v>43099</v>
      </c>
      <c r="L506" s="65">
        <v>43130</v>
      </c>
      <c r="M506" s="66" t="s">
        <v>1448</v>
      </c>
    </row>
    <row r="507" spans="1:13" ht="33.75" x14ac:dyDescent="0.25">
      <c r="A507" s="64" t="s">
        <v>1489</v>
      </c>
      <c r="B507" s="125" t="s">
        <v>1490</v>
      </c>
      <c r="C507" s="125" t="s">
        <v>1491</v>
      </c>
      <c r="D507" s="64" t="s">
        <v>191</v>
      </c>
      <c r="E507" s="76"/>
      <c r="F507" s="64" t="s">
        <v>71</v>
      </c>
      <c r="G507" s="64" t="s">
        <v>100</v>
      </c>
      <c r="H507" s="130" t="s">
        <v>46</v>
      </c>
      <c r="I507" s="64" t="s">
        <v>1467</v>
      </c>
      <c r="J507" s="64" t="s">
        <v>47</v>
      </c>
      <c r="K507" s="65">
        <v>43099</v>
      </c>
      <c r="L507" s="65">
        <v>43464</v>
      </c>
      <c r="M507" s="66" t="s">
        <v>1448</v>
      </c>
    </row>
    <row r="508" spans="1:13" ht="63" x14ac:dyDescent="0.25">
      <c r="A508" s="64" t="s">
        <v>1492</v>
      </c>
      <c r="B508" s="125" t="s">
        <v>1493</v>
      </c>
      <c r="C508" s="125" t="s">
        <v>1348</v>
      </c>
      <c r="D508" s="64" t="s">
        <v>191</v>
      </c>
      <c r="E508" s="76">
        <v>0</v>
      </c>
      <c r="F508" s="64" t="s">
        <v>71</v>
      </c>
      <c r="G508" s="64" t="s">
        <v>75</v>
      </c>
      <c r="H508" s="125" t="s">
        <v>76</v>
      </c>
      <c r="I508" s="64" t="s">
        <v>77</v>
      </c>
      <c r="J508" s="64" t="s">
        <v>78</v>
      </c>
      <c r="K508" s="65">
        <v>43132</v>
      </c>
      <c r="L508" s="65">
        <v>43235</v>
      </c>
      <c r="M508" s="66" t="s">
        <v>1448</v>
      </c>
    </row>
    <row r="509" spans="1:13" ht="84" x14ac:dyDescent="0.25">
      <c r="A509" s="64" t="s">
        <v>1494</v>
      </c>
      <c r="B509" s="125" t="s">
        <v>1495</v>
      </c>
      <c r="C509" s="125" t="s">
        <v>1496</v>
      </c>
      <c r="D509" s="64" t="s">
        <v>191</v>
      </c>
      <c r="E509" s="76">
        <v>0</v>
      </c>
      <c r="F509" s="64" t="s">
        <v>71</v>
      </c>
      <c r="G509" s="64" t="s">
        <v>75</v>
      </c>
      <c r="H509" s="125" t="s">
        <v>76</v>
      </c>
      <c r="I509" s="64" t="s">
        <v>77</v>
      </c>
      <c r="J509" s="64" t="s">
        <v>78</v>
      </c>
      <c r="K509" s="65">
        <v>43132</v>
      </c>
      <c r="L509" s="65">
        <v>43235</v>
      </c>
      <c r="M509" s="66" t="s">
        <v>1448</v>
      </c>
    </row>
    <row r="510" spans="1:13" ht="84" x14ac:dyDescent="0.25">
      <c r="A510" s="64" t="s">
        <v>1497</v>
      </c>
      <c r="B510" s="125" t="s">
        <v>1498</v>
      </c>
      <c r="C510" s="125" t="s">
        <v>1499</v>
      </c>
      <c r="D510" s="64" t="s">
        <v>18</v>
      </c>
      <c r="E510" s="76">
        <v>100</v>
      </c>
      <c r="F510" s="64" t="s">
        <v>71</v>
      </c>
      <c r="G510" s="64" t="s">
        <v>75</v>
      </c>
      <c r="H510" s="125" t="s">
        <v>76</v>
      </c>
      <c r="I510" s="64" t="s">
        <v>77</v>
      </c>
      <c r="J510" s="64" t="s">
        <v>78</v>
      </c>
      <c r="K510" s="65">
        <v>43132</v>
      </c>
      <c r="L510" s="65">
        <v>43235</v>
      </c>
      <c r="M510" s="66" t="s">
        <v>1448</v>
      </c>
    </row>
    <row r="511" spans="1:13" ht="42" x14ac:dyDescent="0.25">
      <c r="A511" s="64" t="s">
        <v>1500</v>
      </c>
      <c r="B511" s="125" t="s">
        <v>1501</v>
      </c>
      <c r="C511" s="125" t="s">
        <v>1502</v>
      </c>
      <c r="D511" s="64" t="s">
        <v>64</v>
      </c>
      <c r="E511" s="76">
        <v>100</v>
      </c>
      <c r="F511" s="64" t="s">
        <v>71</v>
      </c>
      <c r="G511" s="64" t="s">
        <v>72</v>
      </c>
      <c r="H511" s="125" t="s">
        <v>96</v>
      </c>
      <c r="I511" s="64" t="s">
        <v>97</v>
      </c>
      <c r="J511" s="64" t="s">
        <v>98</v>
      </c>
      <c r="K511" s="65">
        <v>43115</v>
      </c>
      <c r="L511" s="65">
        <v>43189</v>
      </c>
      <c r="M511" s="66" t="s">
        <v>1448</v>
      </c>
    </row>
    <row r="512" spans="1:13" ht="42" x14ac:dyDescent="0.25">
      <c r="A512" s="64" t="s">
        <v>1503</v>
      </c>
      <c r="B512" s="125" t="s">
        <v>1504</v>
      </c>
      <c r="C512" s="125" t="s">
        <v>1502</v>
      </c>
      <c r="D512" s="64" t="s">
        <v>191</v>
      </c>
      <c r="E512" s="76"/>
      <c r="F512" s="64" t="s">
        <v>71</v>
      </c>
      <c r="G512" s="64" t="s">
        <v>72</v>
      </c>
      <c r="H512" s="125" t="s">
        <v>96</v>
      </c>
      <c r="I512" s="64" t="s">
        <v>97</v>
      </c>
      <c r="J512" s="64" t="s">
        <v>1505</v>
      </c>
      <c r="K512" s="65">
        <v>43115</v>
      </c>
      <c r="L512" s="65">
        <v>43465</v>
      </c>
      <c r="M512" s="66" t="s">
        <v>1448</v>
      </c>
    </row>
    <row r="513" spans="1:13" ht="52.5" x14ac:dyDescent="0.25">
      <c r="A513" s="64" t="s">
        <v>1506</v>
      </c>
      <c r="B513" s="125" t="s">
        <v>1445</v>
      </c>
      <c r="C513" s="125" t="s">
        <v>1507</v>
      </c>
      <c r="D513" s="64" t="s">
        <v>64</v>
      </c>
      <c r="E513" s="76">
        <v>100</v>
      </c>
      <c r="F513" s="64" t="s">
        <v>71</v>
      </c>
      <c r="G513" s="64" t="s">
        <v>72</v>
      </c>
      <c r="H513" s="125" t="s">
        <v>96</v>
      </c>
      <c r="I513" s="64" t="s">
        <v>97</v>
      </c>
      <c r="J513" s="64" t="s">
        <v>98</v>
      </c>
      <c r="K513" s="65">
        <v>43102</v>
      </c>
      <c r="L513" s="65">
        <v>43159</v>
      </c>
      <c r="M513" s="66" t="s">
        <v>1448</v>
      </c>
    </row>
    <row r="514" spans="1:13" ht="84" x14ac:dyDescent="0.25">
      <c r="A514" s="64" t="s">
        <v>1508</v>
      </c>
      <c r="B514" s="125" t="s">
        <v>1509</v>
      </c>
      <c r="C514" s="125" t="s">
        <v>1510</v>
      </c>
      <c r="D514" s="64" t="s">
        <v>191</v>
      </c>
      <c r="E514" s="76"/>
      <c r="F514" s="64" t="s">
        <v>71</v>
      </c>
      <c r="G514" s="64" t="s">
        <v>689</v>
      </c>
      <c r="H514" s="125" t="s">
        <v>42</v>
      </c>
      <c r="I514" s="64" t="s">
        <v>43</v>
      </c>
      <c r="J514" s="64" t="s">
        <v>1511</v>
      </c>
      <c r="K514" s="65">
        <v>43132</v>
      </c>
      <c r="L514" s="65">
        <v>43465</v>
      </c>
      <c r="M514" s="66" t="s">
        <v>1448</v>
      </c>
    </row>
    <row r="515" spans="1:13" ht="84" x14ac:dyDescent="0.25">
      <c r="A515" s="64" t="s">
        <v>1512</v>
      </c>
      <c r="B515" s="125" t="s">
        <v>1513</v>
      </c>
      <c r="C515" s="125" t="s">
        <v>1514</v>
      </c>
      <c r="D515" s="64" t="s">
        <v>191</v>
      </c>
      <c r="E515" s="76"/>
      <c r="F515" s="64" t="s">
        <v>71</v>
      </c>
      <c r="G515" s="64" t="s">
        <v>689</v>
      </c>
      <c r="H515" s="125" t="s">
        <v>42</v>
      </c>
      <c r="I515" s="64" t="s">
        <v>43</v>
      </c>
      <c r="J515" s="64" t="s">
        <v>1511</v>
      </c>
      <c r="K515" s="65">
        <v>43132</v>
      </c>
      <c r="L515" s="65">
        <v>43465</v>
      </c>
      <c r="M515" s="66" t="s">
        <v>1448</v>
      </c>
    </row>
    <row r="516" spans="1:13" ht="52.5" x14ac:dyDescent="0.25">
      <c r="A516" s="64" t="s">
        <v>1515</v>
      </c>
      <c r="B516" s="125" t="s">
        <v>1516</v>
      </c>
      <c r="C516" s="125" t="s">
        <v>1517</v>
      </c>
      <c r="D516" s="64" t="s">
        <v>64</v>
      </c>
      <c r="E516" s="76">
        <v>100</v>
      </c>
      <c r="F516" s="64" t="s">
        <v>71</v>
      </c>
      <c r="G516" s="64" t="s">
        <v>175</v>
      </c>
      <c r="H516" s="125" t="s">
        <v>36</v>
      </c>
      <c r="I516" s="64" t="s">
        <v>37</v>
      </c>
      <c r="J516" s="64" t="s">
        <v>38</v>
      </c>
      <c r="K516" s="65">
        <v>43132</v>
      </c>
      <c r="L516" s="65">
        <v>43160</v>
      </c>
      <c r="M516" s="66" t="s">
        <v>1448</v>
      </c>
    </row>
    <row r="517" spans="1:13" ht="31.5" x14ac:dyDescent="0.25">
      <c r="A517" s="64" t="s">
        <v>1518</v>
      </c>
      <c r="B517" s="125" t="s">
        <v>1519</v>
      </c>
      <c r="C517" s="125" t="s">
        <v>1517</v>
      </c>
      <c r="D517" s="64" t="s">
        <v>64</v>
      </c>
      <c r="E517" s="76">
        <v>100</v>
      </c>
      <c r="F517" s="64" t="s">
        <v>71</v>
      </c>
      <c r="G517" s="64" t="s">
        <v>175</v>
      </c>
      <c r="H517" s="125" t="s">
        <v>36</v>
      </c>
      <c r="I517" s="64" t="s">
        <v>37</v>
      </c>
      <c r="J517" s="64" t="s">
        <v>38</v>
      </c>
      <c r="K517" s="65">
        <v>43132</v>
      </c>
      <c r="L517" s="65">
        <v>43160</v>
      </c>
      <c r="M517" s="66" t="s">
        <v>1448</v>
      </c>
    </row>
    <row r="518" spans="1:13" ht="63" x14ac:dyDescent="0.25">
      <c r="A518" s="64" t="s">
        <v>1520</v>
      </c>
      <c r="B518" s="125" t="s">
        <v>1521</v>
      </c>
      <c r="C518" s="125" t="s">
        <v>1522</v>
      </c>
      <c r="D518" s="64" t="s">
        <v>64</v>
      </c>
      <c r="E518" s="76">
        <v>100</v>
      </c>
      <c r="F518" s="64" t="s">
        <v>71</v>
      </c>
      <c r="G518" s="64" t="s">
        <v>175</v>
      </c>
      <c r="H518" s="125" t="s">
        <v>36</v>
      </c>
      <c r="I518" s="64" t="s">
        <v>37</v>
      </c>
      <c r="J518" s="64" t="s">
        <v>38</v>
      </c>
      <c r="K518" s="65">
        <v>43132</v>
      </c>
      <c r="L518" s="65">
        <v>43160</v>
      </c>
      <c r="M518" s="66" t="s">
        <v>1448</v>
      </c>
    </row>
    <row r="519" spans="1:13" ht="31.5" x14ac:dyDescent="0.25">
      <c r="A519" s="64" t="s">
        <v>1523</v>
      </c>
      <c r="B519" s="125" t="s">
        <v>1519</v>
      </c>
      <c r="C519" s="125" t="s">
        <v>1522</v>
      </c>
      <c r="D519" s="64" t="s">
        <v>64</v>
      </c>
      <c r="E519" s="76">
        <v>100</v>
      </c>
      <c r="F519" s="64" t="s">
        <v>71</v>
      </c>
      <c r="G519" s="64" t="s">
        <v>175</v>
      </c>
      <c r="H519" s="125" t="s">
        <v>36</v>
      </c>
      <c r="I519" s="64" t="s">
        <v>37</v>
      </c>
      <c r="J519" s="64" t="s">
        <v>38</v>
      </c>
      <c r="K519" s="65">
        <v>43132</v>
      </c>
      <c r="L519" s="65">
        <v>43160</v>
      </c>
      <c r="M519" s="66" t="s">
        <v>1448</v>
      </c>
    </row>
    <row r="520" spans="1:13" ht="31.5" x14ac:dyDescent="0.25">
      <c r="A520" s="64" t="s">
        <v>1524</v>
      </c>
      <c r="B520" s="125" t="s">
        <v>1525</v>
      </c>
      <c r="C520" s="125" t="s">
        <v>1526</v>
      </c>
      <c r="D520" s="64" t="s">
        <v>64</v>
      </c>
      <c r="E520" s="76">
        <v>100</v>
      </c>
      <c r="F520" s="64" t="s">
        <v>71</v>
      </c>
      <c r="G520" s="64" t="s">
        <v>175</v>
      </c>
      <c r="H520" s="125" t="s">
        <v>36</v>
      </c>
      <c r="I520" s="64" t="s">
        <v>37</v>
      </c>
      <c r="J520" s="64" t="s">
        <v>38</v>
      </c>
      <c r="K520" s="65">
        <v>43132</v>
      </c>
      <c r="L520" s="65">
        <v>43160</v>
      </c>
      <c r="M520" s="66" t="s">
        <v>1448</v>
      </c>
    </row>
    <row r="521" spans="1:13" ht="31.5" x14ac:dyDescent="0.25">
      <c r="A521" s="64" t="s">
        <v>1527</v>
      </c>
      <c r="B521" s="125" t="s">
        <v>1528</v>
      </c>
      <c r="C521" s="125" t="s">
        <v>1529</v>
      </c>
      <c r="D521" s="64" t="s">
        <v>64</v>
      </c>
      <c r="E521" s="76">
        <v>0</v>
      </c>
      <c r="F521" s="64" t="s">
        <v>71</v>
      </c>
      <c r="G521" s="64" t="s">
        <v>100</v>
      </c>
      <c r="H521" s="125" t="s">
        <v>62</v>
      </c>
      <c r="I521" s="64" t="s">
        <v>1466</v>
      </c>
      <c r="J521" s="64" t="s">
        <v>73</v>
      </c>
      <c r="K521" s="65">
        <v>43115</v>
      </c>
      <c r="L521" s="65">
        <v>43146</v>
      </c>
      <c r="M521" s="66" t="s">
        <v>1448</v>
      </c>
    </row>
    <row r="522" spans="1:13" ht="31.5" x14ac:dyDescent="0.25">
      <c r="A522" s="64" t="s">
        <v>1530</v>
      </c>
      <c r="B522" s="125" t="s">
        <v>1531</v>
      </c>
      <c r="C522" s="125" t="s">
        <v>1532</v>
      </c>
      <c r="D522" s="64" t="s">
        <v>64</v>
      </c>
      <c r="E522" s="76">
        <v>0</v>
      </c>
      <c r="F522" s="64" t="s">
        <v>71</v>
      </c>
      <c r="G522" s="64" t="s">
        <v>100</v>
      </c>
      <c r="H522" s="125" t="s">
        <v>62</v>
      </c>
      <c r="I522" s="64" t="s">
        <v>1466</v>
      </c>
      <c r="J522" s="64" t="s">
        <v>73</v>
      </c>
      <c r="K522" s="65">
        <v>43115</v>
      </c>
      <c r="L522" s="65">
        <v>43159</v>
      </c>
      <c r="M522" s="66" t="s">
        <v>1448</v>
      </c>
    </row>
    <row r="523" spans="1:13" ht="52.5" x14ac:dyDescent="0.25">
      <c r="A523" s="64" t="s">
        <v>1533</v>
      </c>
      <c r="B523" s="125" t="s">
        <v>1534</v>
      </c>
      <c r="C523" s="125" t="s">
        <v>1535</v>
      </c>
      <c r="D523" s="64" t="s">
        <v>64</v>
      </c>
      <c r="E523" s="76">
        <v>0</v>
      </c>
      <c r="F523" s="64" t="s">
        <v>71</v>
      </c>
      <c r="G523" s="64" t="s">
        <v>100</v>
      </c>
      <c r="H523" s="125" t="s">
        <v>62</v>
      </c>
      <c r="I523" s="64" t="s">
        <v>1466</v>
      </c>
      <c r="J523" s="64" t="s">
        <v>73</v>
      </c>
      <c r="K523" s="65">
        <v>43115</v>
      </c>
      <c r="L523" s="65">
        <v>43159</v>
      </c>
      <c r="M523" s="66" t="s">
        <v>1448</v>
      </c>
    </row>
    <row r="524" spans="1:13" ht="42" x14ac:dyDescent="0.25">
      <c r="A524" s="64" t="s">
        <v>1536</v>
      </c>
      <c r="B524" s="125" t="s">
        <v>1537</v>
      </c>
      <c r="C524" s="125" t="s">
        <v>1535</v>
      </c>
      <c r="D524" s="64" t="s">
        <v>64</v>
      </c>
      <c r="E524" s="76">
        <v>0</v>
      </c>
      <c r="F524" s="64" t="s">
        <v>71</v>
      </c>
      <c r="G524" s="64" t="s">
        <v>100</v>
      </c>
      <c r="H524" s="125" t="s">
        <v>62</v>
      </c>
      <c r="I524" s="64" t="s">
        <v>1466</v>
      </c>
      <c r="J524" s="64" t="s">
        <v>73</v>
      </c>
      <c r="K524" s="65">
        <v>43110</v>
      </c>
      <c r="L524" s="65">
        <v>43159</v>
      </c>
      <c r="M524" s="66" t="s">
        <v>1448</v>
      </c>
    </row>
    <row r="525" spans="1:13" ht="31.5" x14ac:dyDescent="0.25">
      <c r="A525" s="64" t="s">
        <v>1538</v>
      </c>
      <c r="B525" s="125" t="s">
        <v>1539</v>
      </c>
      <c r="C525" s="125" t="s">
        <v>1540</v>
      </c>
      <c r="D525" s="64" t="s">
        <v>64</v>
      </c>
      <c r="E525" s="76">
        <v>100</v>
      </c>
      <c r="F525" s="64" t="s">
        <v>71</v>
      </c>
      <c r="G525" s="64" t="s">
        <v>100</v>
      </c>
      <c r="H525" s="125" t="s">
        <v>62</v>
      </c>
      <c r="I525" s="64" t="s">
        <v>1466</v>
      </c>
      <c r="J525" s="64" t="s">
        <v>73</v>
      </c>
      <c r="K525" s="65">
        <v>43061</v>
      </c>
      <c r="L525" s="65">
        <v>43159</v>
      </c>
      <c r="M525" s="66" t="s">
        <v>1448</v>
      </c>
    </row>
    <row r="526" spans="1:13" ht="63" x14ac:dyDescent="0.25">
      <c r="A526" s="64" t="s">
        <v>1541</v>
      </c>
      <c r="B526" s="125" t="s">
        <v>1542</v>
      </c>
      <c r="C526" s="125" t="s">
        <v>1543</v>
      </c>
      <c r="D526" s="64" t="s">
        <v>191</v>
      </c>
      <c r="E526" s="76"/>
      <c r="F526" s="64" t="s">
        <v>71</v>
      </c>
      <c r="G526" s="64" t="s">
        <v>689</v>
      </c>
      <c r="H526" s="125" t="s">
        <v>42</v>
      </c>
      <c r="I526" s="64" t="s">
        <v>43</v>
      </c>
      <c r="J526" s="64" t="s">
        <v>1544</v>
      </c>
      <c r="K526" s="65">
        <v>43115</v>
      </c>
      <c r="L526" s="65">
        <v>43281</v>
      </c>
      <c r="M526" s="66" t="s">
        <v>1448</v>
      </c>
    </row>
    <row r="527" spans="1:13" ht="42" x14ac:dyDescent="0.25">
      <c r="A527" s="64" t="s">
        <v>1545</v>
      </c>
      <c r="B527" s="125" t="s">
        <v>1546</v>
      </c>
      <c r="C527" s="125" t="s">
        <v>1547</v>
      </c>
      <c r="D527" s="64" t="s">
        <v>191</v>
      </c>
      <c r="E527" s="76"/>
      <c r="F527" s="64" t="s">
        <v>71</v>
      </c>
      <c r="G527" s="64" t="s">
        <v>689</v>
      </c>
      <c r="H527" s="125" t="s">
        <v>42</v>
      </c>
      <c r="I527" s="64" t="s">
        <v>43</v>
      </c>
      <c r="J527" s="64" t="s">
        <v>1544</v>
      </c>
      <c r="K527" s="65">
        <v>43115</v>
      </c>
      <c r="L527" s="65">
        <v>43281</v>
      </c>
      <c r="M527" s="66" t="s">
        <v>1448</v>
      </c>
    </row>
    <row r="528" spans="1:13" ht="31.5" x14ac:dyDescent="0.25">
      <c r="A528" s="64" t="s">
        <v>1548</v>
      </c>
      <c r="B528" s="125" t="s">
        <v>1549</v>
      </c>
      <c r="C528" s="125" t="s">
        <v>1550</v>
      </c>
      <c r="D528" s="64" t="s">
        <v>191</v>
      </c>
      <c r="E528" s="76">
        <v>0</v>
      </c>
      <c r="F528" s="64" t="s">
        <v>71</v>
      </c>
      <c r="G528" s="64" t="s">
        <v>689</v>
      </c>
      <c r="H528" s="125" t="s">
        <v>42</v>
      </c>
      <c r="I528" s="64" t="s">
        <v>43</v>
      </c>
      <c r="J528" s="64" t="s">
        <v>811</v>
      </c>
      <c r="K528" s="65">
        <v>43115</v>
      </c>
      <c r="L528" s="65">
        <v>43281</v>
      </c>
      <c r="M528" s="66" t="s">
        <v>1448</v>
      </c>
    </row>
    <row r="529" spans="1:13" ht="31.5" x14ac:dyDescent="0.25">
      <c r="A529" s="64" t="s">
        <v>1551</v>
      </c>
      <c r="B529" s="125" t="s">
        <v>1552</v>
      </c>
      <c r="C529" s="125" t="s">
        <v>1553</v>
      </c>
      <c r="D529" s="64" t="s">
        <v>64</v>
      </c>
      <c r="E529" s="76">
        <v>100</v>
      </c>
      <c r="F529" s="64" t="s">
        <v>71</v>
      </c>
      <c r="G529" s="64" t="s">
        <v>118</v>
      </c>
      <c r="H529" s="125" t="s">
        <v>62</v>
      </c>
      <c r="I529" s="64" t="s">
        <v>1466</v>
      </c>
      <c r="J529" s="64" t="s">
        <v>73</v>
      </c>
      <c r="K529" s="65">
        <v>43146</v>
      </c>
      <c r="L529" s="65">
        <v>43174</v>
      </c>
      <c r="M529" s="66" t="s">
        <v>1448</v>
      </c>
    </row>
    <row r="530" spans="1:13" ht="31.5" x14ac:dyDescent="0.25">
      <c r="A530" s="64" t="s">
        <v>1554</v>
      </c>
      <c r="B530" s="125" t="s">
        <v>1555</v>
      </c>
      <c r="C530" s="125" t="s">
        <v>1553</v>
      </c>
      <c r="D530" s="64" t="s">
        <v>64</v>
      </c>
      <c r="E530" s="76">
        <v>100</v>
      </c>
      <c r="F530" s="64" t="s">
        <v>71</v>
      </c>
      <c r="G530" s="64" t="s">
        <v>118</v>
      </c>
      <c r="H530" s="125" t="s">
        <v>62</v>
      </c>
      <c r="I530" s="64" t="s">
        <v>1466</v>
      </c>
      <c r="J530" s="64" t="s">
        <v>73</v>
      </c>
      <c r="K530" s="65">
        <v>43115</v>
      </c>
      <c r="L530" s="65">
        <v>43174</v>
      </c>
      <c r="M530" s="66" t="s">
        <v>1448</v>
      </c>
    </row>
    <row r="531" spans="1:13" ht="31.5" x14ac:dyDescent="0.25">
      <c r="A531" s="64" t="s">
        <v>1556</v>
      </c>
      <c r="B531" s="125" t="s">
        <v>1557</v>
      </c>
      <c r="C531" s="125" t="s">
        <v>1558</v>
      </c>
      <c r="D531" s="64" t="s">
        <v>64</v>
      </c>
      <c r="E531" s="76">
        <v>100</v>
      </c>
      <c r="F531" s="64" t="s">
        <v>71</v>
      </c>
      <c r="G531" s="64" t="s">
        <v>118</v>
      </c>
      <c r="H531" s="125" t="s">
        <v>62</v>
      </c>
      <c r="I531" s="64" t="s">
        <v>1466</v>
      </c>
      <c r="J531" s="64" t="s">
        <v>73</v>
      </c>
      <c r="K531" s="65">
        <v>43115</v>
      </c>
      <c r="L531" s="65">
        <v>43174</v>
      </c>
      <c r="M531" s="66" t="s">
        <v>1448</v>
      </c>
    </row>
    <row r="532" spans="1:13" ht="31.5" x14ac:dyDescent="0.25">
      <c r="A532" s="64" t="s">
        <v>1559</v>
      </c>
      <c r="B532" s="125" t="s">
        <v>1555</v>
      </c>
      <c r="C532" s="125" t="s">
        <v>1558</v>
      </c>
      <c r="D532" s="64" t="s">
        <v>64</v>
      </c>
      <c r="E532" s="76">
        <v>100</v>
      </c>
      <c r="F532" s="64" t="s">
        <v>71</v>
      </c>
      <c r="G532" s="64" t="s">
        <v>118</v>
      </c>
      <c r="H532" s="125" t="s">
        <v>62</v>
      </c>
      <c r="I532" s="64" t="s">
        <v>1466</v>
      </c>
      <c r="J532" s="64" t="s">
        <v>73</v>
      </c>
      <c r="K532" s="65">
        <v>43115</v>
      </c>
      <c r="L532" s="65">
        <v>43174</v>
      </c>
      <c r="M532" s="66" t="s">
        <v>1448</v>
      </c>
    </row>
    <row r="533" spans="1:13" ht="42" x14ac:dyDescent="0.25">
      <c r="A533" s="64" t="s">
        <v>1560</v>
      </c>
      <c r="B533" s="125" t="s">
        <v>1561</v>
      </c>
      <c r="C533" s="125" t="s">
        <v>1558</v>
      </c>
      <c r="D533" s="64" t="s">
        <v>64</v>
      </c>
      <c r="E533" s="76">
        <v>100</v>
      </c>
      <c r="F533" s="64" t="s">
        <v>71</v>
      </c>
      <c r="G533" s="64" t="s">
        <v>118</v>
      </c>
      <c r="H533" s="125" t="s">
        <v>62</v>
      </c>
      <c r="I533" s="64" t="s">
        <v>1466</v>
      </c>
      <c r="J533" s="64" t="s">
        <v>73</v>
      </c>
      <c r="K533" s="65">
        <v>43115</v>
      </c>
      <c r="L533" s="65">
        <v>43174</v>
      </c>
      <c r="M533" s="66" t="s">
        <v>1448</v>
      </c>
    </row>
    <row r="534" spans="1:13" ht="31.5" x14ac:dyDescent="0.25">
      <c r="A534" s="64" t="s">
        <v>1562</v>
      </c>
      <c r="B534" s="125" t="s">
        <v>1563</v>
      </c>
      <c r="C534" s="125" t="s">
        <v>1564</v>
      </c>
      <c r="D534" s="64" t="s">
        <v>64</v>
      </c>
      <c r="E534" s="76">
        <v>100</v>
      </c>
      <c r="F534" s="64" t="s">
        <v>71</v>
      </c>
      <c r="G534" s="64" t="s">
        <v>118</v>
      </c>
      <c r="H534" s="125" t="s">
        <v>62</v>
      </c>
      <c r="I534" s="64" t="s">
        <v>1466</v>
      </c>
      <c r="J534" s="64" t="s">
        <v>73</v>
      </c>
      <c r="K534" s="65">
        <v>43115</v>
      </c>
      <c r="L534" s="65">
        <v>43174</v>
      </c>
      <c r="M534" s="66" t="s">
        <v>1448</v>
      </c>
    </row>
    <row r="535" spans="1:13" ht="31.5" x14ac:dyDescent="0.25">
      <c r="A535" s="64" t="s">
        <v>1565</v>
      </c>
      <c r="B535" s="125" t="s">
        <v>1566</v>
      </c>
      <c r="C535" s="125" t="s">
        <v>1567</v>
      </c>
      <c r="D535" s="64" t="s">
        <v>64</v>
      </c>
      <c r="E535" s="76">
        <v>100</v>
      </c>
      <c r="F535" s="64" t="s">
        <v>71</v>
      </c>
      <c r="G535" s="64" t="s">
        <v>72</v>
      </c>
      <c r="H535" s="130" t="s">
        <v>23</v>
      </c>
      <c r="I535" s="64" t="s">
        <v>24</v>
      </c>
      <c r="J535" s="64" t="s">
        <v>1480</v>
      </c>
      <c r="K535" s="65">
        <v>43101</v>
      </c>
      <c r="L535" s="65">
        <v>43190</v>
      </c>
      <c r="M535" s="66" t="s">
        <v>1448</v>
      </c>
    </row>
    <row r="536" spans="1:13" ht="42" x14ac:dyDescent="0.25">
      <c r="A536" s="64" t="s">
        <v>1568</v>
      </c>
      <c r="B536" s="125" t="s">
        <v>1569</v>
      </c>
      <c r="C536" s="125" t="s">
        <v>1570</v>
      </c>
      <c r="D536" s="64" t="s">
        <v>191</v>
      </c>
      <c r="E536" s="76"/>
      <c r="F536" s="64" t="s">
        <v>71</v>
      </c>
      <c r="G536" s="64" t="s">
        <v>72</v>
      </c>
      <c r="H536" s="130" t="s">
        <v>23</v>
      </c>
      <c r="I536" s="64" t="s">
        <v>24</v>
      </c>
      <c r="J536" s="64" t="s">
        <v>1480</v>
      </c>
      <c r="K536" s="65">
        <v>43101</v>
      </c>
      <c r="L536" s="65">
        <v>43465</v>
      </c>
      <c r="M536" s="66" t="s">
        <v>1448</v>
      </c>
    </row>
    <row r="537" spans="1:13" ht="73.5" x14ac:dyDescent="0.25">
      <c r="A537" s="64" t="s">
        <v>1571</v>
      </c>
      <c r="B537" s="125" t="s">
        <v>1572</v>
      </c>
      <c r="C537" s="125" t="s">
        <v>1573</v>
      </c>
      <c r="D537" s="64" t="s">
        <v>64</v>
      </c>
      <c r="E537" s="76">
        <v>100</v>
      </c>
      <c r="F537" s="64" t="s">
        <v>71</v>
      </c>
      <c r="G537" s="64" t="s">
        <v>72</v>
      </c>
      <c r="H537" s="130" t="s">
        <v>23</v>
      </c>
      <c r="I537" s="64" t="s">
        <v>24</v>
      </c>
      <c r="J537" s="64" t="s">
        <v>1480</v>
      </c>
      <c r="K537" s="65">
        <v>43101</v>
      </c>
      <c r="L537" s="65">
        <v>43190</v>
      </c>
      <c r="M537" s="66" t="s">
        <v>1448</v>
      </c>
    </row>
    <row r="538" spans="1:13" ht="52.5" x14ac:dyDescent="0.25">
      <c r="A538" s="64" t="s">
        <v>1574</v>
      </c>
      <c r="B538" s="125" t="s">
        <v>1575</v>
      </c>
      <c r="C538" s="125" t="s">
        <v>1576</v>
      </c>
      <c r="D538" s="64" t="s">
        <v>191</v>
      </c>
      <c r="E538" s="76"/>
      <c r="F538" s="64" t="s">
        <v>71</v>
      </c>
      <c r="G538" s="64" t="s">
        <v>72</v>
      </c>
      <c r="H538" s="130" t="s">
        <v>23</v>
      </c>
      <c r="I538" s="64" t="s">
        <v>24</v>
      </c>
      <c r="J538" s="64" t="s">
        <v>1480</v>
      </c>
      <c r="K538" s="65">
        <v>43101</v>
      </c>
      <c r="L538" s="65">
        <v>43312</v>
      </c>
      <c r="M538" s="66" t="s">
        <v>1448</v>
      </c>
    </row>
    <row r="539" spans="1:13" ht="42" x14ac:dyDescent="0.25">
      <c r="A539" s="64" t="s">
        <v>1577</v>
      </c>
      <c r="B539" s="125" t="s">
        <v>1578</v>
      </c>
      <c r="C539" s="125" t="s">
        <v>1579</v>
      </c>
      <c r="D539" s="64" t="s">
        <v>191</v>
      </c>
      <c r="E539" s="76"/>
      <c r="F539" s="64" t="s">
        <v>71</v>
      </c>
      <c r="G539" s="64" t="s">
        <v>72</v>
      </c>
      <c r="H539" s="130" t="s">
        <v>23</v>
      </c>
      <c r="I539" s="64" t="s">
        <v>24</v>
      </c>
      <c r="J539" s="64" t="s">
        <v>1480</v>
      </c>
      <c r="K539" s="65">
        <v>43101</v>
      </c>
      <c r="L539" s="65">
        <v>43281</v>
      </c>
      <c r="M539" s="66" t="s">
        <v>1448</v>
      </c>
    </row>
    <row r="540" spans="1:13" ht="52.5" x14ac:dyDescent="0.25">
      <c r="A540" s="64" t="s">
        <v>1580</v>
      </c>
      <c r="B540" s="125" t="s">
        <v>1581</v>
      </c>
      <c r="C540" s="125" t="s">
        <v>1582</v>
      </c>
      <c r="D540" s="64" t="s">
        <v>191</v>
      </c>
      <c r="E540" s="76"/>
      <c r="F540" s="64" t="s">
        <v>71</v>
      </c>
      <c r="G540" s="64" t="s">
        <v>72</v>
      </c>
      <c r="H540" s="130" t="s">
        <v>23</v>
      </c>
      <c r="I540" s="64" t="s">
        <v>24</v>
      </c>
      <c r="J540" s="64" t="s">
        <v>1480</v>
      </c>
      <c r="K540" s="65">
        <v>43101</v>
      </c>
      <c r="L540" s="65">
        <v>43465</v>
      </c>
      <c r="M540" s="66" t="s">
        <v>1448</v>
      </c>
    </row>
    <row r="541" spans="1:13" ht="42" x14ac:dyDescent="0.25">
      <c r="A541" s="64" t="s">
        <v>1583</v>
      </c>
      <c r="B541" s="125" t="s">
        <v>1584</v>
      </c>
      <c r="C541" s="125" t="s">
        <v>1585</v>
      </c>
      <c r="D541" s="64" t="s">
        <v>191</v>
      </c>
      <c r="E541" s="76"/>
      <c r="F541" s="64" t="s">
        <v>71</v>
      </c>
      <c r="G541" s="64" t="s">
        <v>72</v>
      </c>
      <c r="H541" s="130" t="s">
        <v>23</v>
      </c>
      <c r="I541" s="64" t="s">
        <v>24</v>
      </c>
      <c r="J541" s="64" t="s">
        <v>1480</v>
      </c>
      <c r="K541" s="65">
        <v>43101</v>
      </c>
      <c r="L541" s="65">
        <v>43281</v>
      </c>
      <c r="M541" s="66" t="s">
        <v>1448</v>
      </c>
    </row>
    <row r="542" spans="1:13" ht="22.5" x14ac:dyDescent="0.25">
      <c r="A542" s="64" t="s">
        <v>1586</v>
      </c>
      <c r="B542" s="125" t="s">
        <v>1587</v>
      </c>
      <c r="C542" s="125" t="s">
        <v>1588</v>
      </c>
      <c r="D542" s="64" t="s">
        <v>64</v>
      </c>
      <c r="E542" s="76">
        <v>100</v>
      </c>
      <c r="F542" s="64" t="s">
        <v>71</v>
      </c>
      <c r="G542" s="64" t="s">
        <v>72</v>
      </c>
      <c r="H542" s="130" t="s">
        <v>23</v>
      </c>
      <c r="I542" s="64" t="s">
        <v>24</v>
      </c>
      <c r="J542" s="64" t="s">
        <v>1480</v>
      </c>
      <c r="K542" s="65">
        <v>43101</v>
      </c>
      <c r="L542" s="65">
        <v>43190</v>
      </c>
      <c r="M542" s="66" t="s">
        <v>1448</v>
      </c>
    </row>
    <row r="543" spans="1:13" ht="52.5" x14ac:dyDescent="0.25">
      <c r="A543" s="64" t="s">
        <v>1589</v>
      </c>
      <c r="B543" s="125" t="s">
        <v>1590</v>
      </c>
      <c r="C543" s="125" t="s">
        <v>1588</v>
      </c>
      <c r="D543" s="64" t="s">
        <v>191</v>
      </c>
      <c r="E543" s="76"/>
      <c r="F543" s="64" t="s">
        <v>71</v>
      </c>
      <c r="G543" s="64" t="s">
        <v>72</v>
      </c>
      <c r="H543" s="130" t="s">
        <v>23</v>
      </c>
      <c r="I543" s="64" t="s">
        <v>24</v>
      </c>
      <c r="J543" s="64" t="s">
        <v>1480</v>
      </c>
      <c r="K543" s="65">
        <v>43101</v>
      </c>
      <c r="L543" s="65">
        <v>43465</v>
      </c>
      <c r="M543" s="66" t="s">
        <v>1448</v>
      </c>
    </row>
    <row r="544" spans="1:13" ht="73.5" x14ac:dyDescent="0.25">
      <c r="A544" s="64" t="s">
        <v>1591</v>
      </c>
      <c r="B544" s="125" t="s">
        <v>1592</v>
      </c>
      <c r="C544" s="125" t="s">
        <v>1593</v>
      </c>
      <c r="D544" s="64" t="s">
        <v>191</v>
      </c>
      <c r="E544" s="76"/>
      <c r="F544" s="64" t="s">
        <v>71</v>
      </c>
      <c r="G544" s="64" t="s">
        <v>72</v>
      </c>
      <c r="H544" s="130" t="s">
        <v>23</v>
      </c>
      <c r="I544" s="64" t="s">
        <v>24</v>
      </c>
      <c r="J544" s="64" t="s">
        <v>1480</v>
      </c>
      <c r="K544" s="65">
        <v>43101</v>
      </c>
      <c r="L544" s="65">
        <v>43465</v>
      </c>
      <c r="M544" s="66" t="s">
        <v>1448</v>
      </c>
    </row>
    <row r="545" spans="1:13" ht="42" x14ac:dyDescent="0.25">
      <c r="A545" s="64" t="s">
        <v>1594</v>
      </c>
      <c r="B545" s="125" t="s">
        <v>1595</v>
      </c>
      <c r="C545" s="125" t="s">
        <v>1596</v>
      </c>
      <c r="D545" s="64" t="s">
        <v>191</v>
      </c>
      <c r="E545" s="76"/>
      <c r="F545" s="64" t="s">
        <v>71</v>
      </c>
      <c r="G545" s="64" t="s">
        <v>118</v>
      </c>
      <c r="H545" s="125" t="s">
        <v>68</v>
      </c>
      <c r="I545" s="64" t="s">
        <v>1468</v>
      </c>
      <c r="J545" s="64" t="s">
        <v>69</v>
      </c>
      <c r="K545" s="65">
        <v>43115</v>
      </c>
      <c r="L545" s="65">
        <v>43465</v>
      </c>
      <c r="M545" s="66" t="s">
        <v>1448</v>
      </c>
    </row>
    <row r="546" spans="1:13" ht="31.5" x14ac:dyDescent="0.25">
      <c r="A546" s="64" t="s">
        <v>1597</v>
      </c>
      <c r="B546" s="125" t="s">
        <v>1598</v>
      </c>
      <c r="C546" s="125" t="s">
        <v>1599</v>
      </c>
      <c r="D546" s="64" t="s">
        <v>191</v>
      </c>
      <c r="E546" s="76"/>
      <c r="F546" s="64" t="s">
        <v>71</v>
      </c>
      <c r="G546" s="64" t="s">
        <v>118</v>
      </c>
      <c r="H546" s="125" t="s">
        <v>68</v>
      </c>
      <c r="I546" s="64" t="s">
        <v>1468</v>
      </c>
      <c r="J546" s="64" t="s">
        <v>69</v>
      </c>
      <c r="K546" s="65">
        <v>43115</v>
      </c>
      <c r="L546" s="65">
        <v>43281</v>
      </c>
      <c r="M546" s="66" t="s">
        <v>1448</v>
      </c>
    </row>
    <row r="547" spans="1:13" ht="52.5" x14ac:dyDescent="0.25">
      <c r="A547" s="64" t="s">
        <v>1600</v>
      </c>
      <c r="B547" s="125" t="s">
        <v>1601</v>
      </c>
      <c r="C547" s="125" t="s">
        <v>1602</v>
      </c>
      <c r="D547" s="64" t="s">
        <v>191</v>
      </c>
      <c r="E547" s="76"/>
      <c r="F547" s="64" t="s">
        <v>71</v>
      </c>
      <c r="G547" s="64" t="s">
        <v>118</v>
      </c>
      <c r="H547" s="125" t="s">
        <v>68</v>
      </c>
      <c r="I547" s="64" t="s">
        <v>1468</v>
      </c>
      <c r="J547" s="64" t="s">
        <v>69</v>
      </c>
      <c r="K547" s="65">
        <v>43115</v>
      </c>
      <c r="L547" s="65">
        <v>43281</v>
      </c>
      <c r="M547" s="66" t="s">
        <v>1448</v>
      </c>
    </row>
    <row r="548" spans="1:13" ht="31.5" x14ac:dyDescent="0.25">
      <c r="A548" s="64" t="s">
        <v>1603</v>
      </c>
      <c r="B548" s="125" t="s">
        <v>1604</v>
      </c>
      <c r="C548" s="125" t="s">
        <v>1605</v>
      </c>
      <c r="D548" s="64" t="s">
        <v>64</v>
      </c>
      <c r="E548" s="76">
        <v>100</v>
      </c>
      <c r="F548" s="64" t="s">
        <v>71</v>
      </c>
      <c r="G548" s="64" t="s">
        <v>118</v>
      </c>
      <c r="H548" s="125" t="s">
        <v>68</v>
      </c>
      <c r="I548" s="64" t="s">
        <v>1468</v>
      </c>
      <c r="J548" s="64" t="s">
        <v>69</v>
      </c>
      <c r="K548" s="65">
        <v>43115</v>
      </c>
      <c r="L548" s="65">
        <v>43189</v>
      </c>
      <c r="M548" s="66" t="s">
        <v>1448</v>
      </c>
    </row>
    <row r="549" spans="1:13" ht="33.75" x14ac:dyDescent="0.25">
      <c r="A549" s="64" t="s">
        <v>1606</v>
      </c>
      <c r="B549" s="125" t="s">
        <v>1607</v>
      </c>
      <c r="C549" s="125" t="s">
        <v>1608</v>
      </c>
      <c r="D549" s="64" t="s">
        <v>129</v>
      </c>
      <c r="E549" s="76"/>
      <c r="F549" s="64" t="s">
        <v>71</v>
      </c>
      <c r="G549" s="64" t="s">
        <v>960</v>
      </c>
      <c r="H549" s="130" t="s">
        <v>46</v>
      </c>
      <c r="I549" s="64" t="s">
        <v>1467</v>
      </c>
      <c r="J549" s="64" t="s">
        <v>47</v>
      </c>
      <c r="K549" s="65">
        <v>43150</v>
      </c>
      <c r="L549" s="65">
        <v>43159</v>
      </c>
      <c r="M549" s="66" t="s">
        <v>1683</v>
      </c>
    </row>
    <row r="550" spans="1:13" ht="42" x14ac:dyDescent="0.25">
      <c r="A550" s="64" t="s">
        <v>1609</v>
      </c>
      <c r="B550" s="125" t="s">
        <v>1610</v>
      </c>
      <c r="C550" s="125" t="s">
        <v>1608</v>
      </c>
      <c r="D550" s="64" t="s">
        <v>64</v>
      </c>
      <c r="E550" s="76">
        <v>0</v>
      </c>
      <c r="F550" s="64" t="s">
        <v>71</v>
      </c>
      <c r="G550" s="64" t="s">
        <v>960</v>
      </c>
      <c r="H550" s="130" t="s">
        <v>46</v>
      </c>
      <c r="I550" s="64" t="s">
        <v>1467</v>
      </c>
      <c r="J550" s="64" t="s">
        <v>47</v>
      </c>
      <c r="K550" s="65">
        <v>43150</v>
      </c>
      <c r="L550" s="65">
        <v>43189</v>
      </c>
      <c r="M550" s="66" t="s">
        <v>1683</v>
      </c>
    </row>
    <row r="551" spans="1:13" ht="52.5" x14ac:dyDescent="0.25">
      <c r="A551" s="64" t="s">
        <v>1611</v>
      </c>
      <c r="B551" s="125" t="s">
        <v>1612</v>
      </c>
      <c r="C551" s="125" t="s">
        <v>1608</v>
      </c>
      <c r="D551" s="64" t="s">
        <v>64</v>
      </c>
      <c r="E551" s="76">
        <v>100</v>
      </c>
      <c r="F551" s="64" t="s">
        <v>71</v>
      </c>
      <c r="G551" s="64" t="s">
        <v>960</v>
      </c>
      <c r="H551" s="125" t="s">
        <v>60</v>
      </c>
      <c r="I551" s="64" t="s">
        <v>61</v>
      </c>
      <c r="J551" s="64" t="s">
        <v>99</v>
      </c>
      <c r="K551" s="65">
        <v>43150</v>
      </c>
      <c r="L551" s="65">
        <v>43189</v>
      </c>
      <c r="M551" s="66" t="s">
        <v>1683</v>
      </c>
    </row>
    <row r="552" spans="1:13" ht="31.5" x14ac:dyDescent="0.25">
      <c r="A552" s="64" t="s">
        <v>1613</v>
      </c>
      <c r="B552" s="125" t="s">
        <v>1614</v>
      </c>
      <c r="C552" s="125" t="s">
        <v>1615</v>
      </c>
      <c r="D552" s="64" t="s">
        <v>64</v>
      </c>
      <c r="E552" s="76">
        <v>0</v>
      </c>
      <c r="F552" s="64" t="s">
        <v>71</v>
      </c>
      <c r="G552" s="64" t="s">
        <v>960</v>
      </c>
      <c r="H552" s="125" t="s">
        <v>62</v>
      </c>
      <c r="I552" s="64" t="s">
        <v>1466</v>
      </c>
      <c r="J552" s="64" t="s">
        <v>73</v>
      </c>
      <c r="K552" s="65">
        <v>43133</v>
      </c>
      <c r="L552" s="65">
        <v>43159</v>
      </c>
      <c r="M552" s="66" t="s">
        <v>1683</v>
      </c>
    </row>
    <row r="553" spans="1:13" ht="42" x14ac:dyDescent="0.25">
      <c r="A553" s="64" t="s">
        <v>1616</v>
      </c>
      <c r="B553" s="125" t="s">
        <v>1617</v>
      </c>
      <c r="C553" s="125" t="s">
        <v>1615</v>
      </c>
      <c r="D553" s="64" t="s">
        <v>129</v>
      </c>
      <c r="E553" s="76">
        <v>0</v>
      </c>
      <c r="F553" s="64" t="s">
        <v>71</v>
      </c>
      <c r="G553" s="64" t="s">
        <v>960</v>
      </c>
      <c r="H553" s="125" t="s">
        <v>62</v>
      </c>
      <c r="I553" s="64" t="s">
        <v>1466</v>
      </c>
      <c r="J553" s="64" t="s">
        <v>73</v>
      </c>
      <c r="K553" s="65">
        <v>43133</v>
      </c>
      <c r="L553" s="65">
        <v>43159</v>
      </c>
      <c r="M553" s="66" t="s">
        <v>1683</v>
      </c>
    </row>
    <row r="554" spans="1:13" ht="31.5" x14ac:dyDescent="0.25">
      <c r="A554" s="64" t="s">
        <v>1618</v>
      </c>
      <c r="B554" s="125" t="s">
        <v>1619</v>
      </c>
      <c r="C554" s="125" t="s">
        <v>1620</v>
      </c>
      <c r="D554" s="64" t="s">
        <v>64</v>
      </c>
      <c r="E554" s="76">
        <v>0</v>
      </c>
      <c r="F554" s="64" t="s">
        <v>71</v>
      </c>
      <c r="G554" s="64" t="s">
        <v>960</v>
      </c>
      <c r="H554" s="125" t="s">
        <v>62</v>
      </c>
      <c r="I554" s="64" t="s">
        <v>1466</v>
      </c>
      <c r="J554" s="64" t="s">
        <v>73</v>
      </c>
      <c r="K554" s="65">
        <v>43133</v>
      </c>
      <c r="L554" s="65">
        <v>43159</v>
      </c>
      <c r="M554" s="66" t="s">
        <v>1683</v>
      </c>
    </row>
    <row r="555" spans="1:13" ht="94.5" x14ac:dyDescent="0.25">
      <c r="A555" s="64" t="s">
        <v>1621</v>
      </c>
      <c r="B555" s="125" t="s">
        <v>1622</v>
      </c>
      <c r="C555" s="125" t="s">
        <v>1620</v>
      </c>
      <c r="D555" s="64" t="s">
        <v>64</v>
      </c>
      <c r="E555" s="76">
        <v>100</v>
      </c>
      <c r="F555" s="64" t="s">
        <v>71</v>
      </c>
      <c r="G555" s="64" t="s">
        <v>960</v>
      </c>
      <c r="H555" s="125" t="s">
        <v>68</v>
      </c>
      <c r="I555" s="64" t="s">
        <v>1468</v>
      </c>
      <c r="J555" s="64" t="s">
        <v>69</v>
      </c>
      <c r="K555" s="65">
        <v>43156</v>
      </c>
      <c r="L555" s="65">
        <v>43156</v>
      </c>
      <c r="M555" s="66" t="s">
        <v>1683</v>
      </c>
    </row>
    <row r="556" spans="1:13" ht="52.5" x14ac:dyDescent="0.25">
      <c r="A556" s="64" t="s">
        <v>1623</v>
      </c>
      <c r="B556" s="125" t="s">
        <v>1624</v>
      </c>
      <c r="C556" s="125" t="s">
        <v>1620</v>
      </c>
      <c r="D556" s="64" t="s">
        <v>129</v>
      </c>
      <c r="E556" s="76">
        <v>0</v>
      </c>
      <c r="F556" s="64" t="s">
        <v>71</v>
      </c>
      <c r="G556" s="64" t="s">
        <v>960</v>
      </c>
      <c r="H556" s="130" t="s">
        <v>46</v>
      </c>
      <c r="I556" s="64" t="s">
        <v>1467</v>
      </c>
      <c r="J556" s="64" t="s">
        <v>47</v>
      </c>
      <c r="K556" s="65">
        <v>43143</v>
      </c>
      <c r="L556" s="65">
        <v>43189</v>
      </c>
      <c r="M556" s="66" t="s">
        <v>1683</v>
      </c>
    </row>
    <row r="557" spans="1:13" ht="42" x14ac:dyDescent="0.25">
      <c r="A557" s="64" t="s">
        <v>1625</v>
      </c>
      <c r="B557" s="125" t="s">
        <v>1626</v>
      </c>
      <c r="C557" s="125" t="s">
        <v>1620</v>
      </c>
      <c r="D557" s="64" t="s">
        <v>129</v>
      </c>
      <c r="E557" s="76">
        <v>0</v>
      </c>
      <c r="F557" s="64" t="s">
        <v>71</v>
      </c>
      <c r="G557" s="64" t="s">
        <v>960</v>
      </c>
      <c r="H557" s="130" t="s">
        <v>46</v>
      </c>
      <c r="I557" s="64" t="s">
        <v>1467</v>
      </c>
      <c r="J557" s="64" t="s">
        <v>47</v>
      </c>
      <c r="K557" s="65">
        <v>43143</v>
      </c>
      <c r="L557" s="65">
        <v>43189</v>
      </c>
      <c r="M557" s="66" t="s">
        <v>1683</v>
      </c>
    </row>
    <row r="558" spans="1:13" ht="31.5" x14ac:dyDescent="0.25">
      <c r="A558" s="64" t="s">
        <v>1627</v>
      </c>
      <c r="B558" s="125" t="s">
        <v>1628</v>
      </c>
      <c r="C558" s="125" t="s">
        <v>1629</v>
      </c>
      <c r="D558" s="64" t="s">
        <v>191</v>
      </c>
      <c r="E558" s="76"/>
      <c r="F558" s="64" t="s">
        <v>71</v>
      </c>
      <c r="G558" s="64" t="s">
        <v>257</v>
      </c>
      <c r="H558" s="125" t="s">
        <v>49</v>
      </c>
      <c r="I558" s="64" t="s">
        <v>50</v>
      </c>
      <c r="J558" s="64" t="s">
        <v>79</v>
      </c>
      <c r="K558" s="65">
        <v>43146</v>
      </c>
      <c r="L558" s="65">
        <v>43326</v>
      </c>
      <c r="M558" s="66" t="s">
        <v>1448</v>
      </c>
    </row>
    <row r="559" spans="1:13" ht="31.5" x14ac:dyDescent="0.25">
      <c r="A559" s="64" t="s">
        <v>1630</v>
      </c>
      <c r="B559" s="125" t="s">
        <v>1631</v>
      </c>
      <c r="C559" s="125" t="s">
        <v>1629</v>
      </c>
      <c r="D559" s="64" t="s">
        <v>191</v>
      </c>
      <c r="E559" s="76"/>
      <c r="F559" s="64" t="s">
        <v>71</v>
      </c>
      <c r="G559" s="64" t="s">
        <v>257</v>
      </c>
      <c r="H559" s="125" t="s">
        <v>49</v>
      </c>
      <c r="I559" s="64" t="s">
        <v>50</v>
      </c>
      <c r="J559" s="64" t="s">
        <v>1632</v>
      </c>
      <c r="K559" s="65">
        <v>43146</v>
      </c>
      <c r="L559" s="65">
        <v>43342</v>
      </c>
      <c r="M559" s="66" t="s">
        <v>1448</v>
      </c>
    </row>
    <row r="560" spans="1:13" ht="31.5" x14ac:dyDescent="0.25">
      <c r="A560" s="64" t="s">
        <v>1633</v>
      </c>
      <c r="B560" s="125" t="s">
        <v>1634</v>
      </c>
      <c r="C560" s="125" t="s">
        <v>1629</v>
      </c>
      <c r="D560" s="64" t="s">
        <v>191</v>
      </c>
      <c r="E560" s="76"/>
      <c r="F560" s="64" t="s">
        <v>71</v>
      </c>
      <c r="G560" s="64" t="s">
        <v>257</v>
      </c>
      <c r="H560" s="125" t="s">
        <v>49</v>
      </c>
      <c r="I560" s="64" t="s">
        <v>50</v>
      </c>
      <c r="J560" s="64" t="s">
        <v>51</v>
      </c>
      <c r="K560" s="65">
        <v>43313</v>
      </c>
      <c r="L560" s="65">
        <v>43444</v>
      </c>
      <c r="M560" s="66" t="s">
        <v>1448</v>
      </c>
    </row>
    <row r="561" spans="1:13" ht="52.5" x14ac:dyDescent="0.25">
      <c r="A561" s="64" t="s">
        <v>1635</v>
      </c>
      <c r="B561" s="125" t="s">
        <v>1636</v>
      </c>
      <c r="C561" s="125" t="s">
        <v>1637</v>
      </c>
      <c r="D561" s="64" t="s">
        <v>191</v>
      </c>
      <c r="E561" s="76"/>
      <c r="F561" s="64" t="s">
        <v>71</v>
      </c>
      <c r="G561" s="64" t="s">
        <v>257</v>
      </c>
      <c r="H561" s="125" t="s">
        <v>49</v>
      </c>
      <c r="I561" s="64" t="s">
        <v>50</v>
      </c>
      <c r="J561" s="64" t="s">
        <v>1638</v>
      </c>
      <c r="K561" s="65">
        <v>43146</v>
      </c>
      <c r="L561" s="65">
        <v>43250</v>
      </c>
      <c r="M561" s="66" t="s">
        <v>1448</v>
      </c>
    </row>
    <row r="562" spans="1:13" ht="42" x14ac:dyDescent="0.25">
      <c r="A562" s="64" t="s">
        <v>1639</v>
      </c>
      <c r="B562" s="125" t="s">
        <v>1640</v>
      </c>
      <c r="C562" s="125" t="s">
        <v>1641</v>
      </c>
      <c r="D562" s="64" t="s">
        <v>191</v>
      </c>
      <c r="E562" s="76"/>
      <c r="F562" s="64" t="s">
        <v>71</v>
      </c>
      <c r="G562" s="64" t="s">
        <v>257</v>
      </c>
      <c r="H562" s="125" t="s">
        <v>49</v>
      </c>
      <c r="I562" s="64" t="s">
        <v>50</v>
      </c>
      <c r="J562" s="64" t="s">
        <v>51</v>
      </c>
      <c r="K562" s="65">
        <v>43375</v>
      </c>
      <c r="L562" s="65">
        <v>43445</v>
      </c>
      <c r="M562" s="66" t="s">
        <v>1448</v>
      </c>
    </row>
    <row r="563" spans="1:13" ht="31.5" x14ac:dyDescent="0.25">
      <c r="A563" s="64" t="s">
        <v>1642</v>
      </c>
      <c r="B563" s="125" t="s">
        <v>1643</v>
      </c>
      <c r="C563" s="125" t="s">
        <v>1641</v>
      </c>
      <c r="D563" s="64" t="s">
        <v>191</v>
      </c>
      <c r="E563" s="76"/>
      <c r="F563" s="64" t="s">
        <v>71</v>
      </c>
      <c r="G563" s="64" t="s">
        <v>257</v>
      </c>
      <c r="H563" s="125" t="s">
        <v>49</v>
      </c>
      <c r="I563" s="64" t="s">
        <v>50</v>
      </c>
      <c r="J563" s="64" t="s">
        <v>1644</v>
      </c>
      <c r="K563" s="65">
        <v>43160</v>
      </c>
      <c r="L563" s="65">
        <v>43312</v>
      </c>
      <c r="M563" s="66" t="s">
        <v>1448</v>
      </c>
    </row>
    <row r="564" spans="1:13" ht="31.5" x14ac:dyDescent="0.25">
      <c r="A564" s="64" t="s">
        <v>1645</v>
      </c>
      <c r="B564" s="125" t="s">
        <v>1646</v>
      </c>
      <c r="C564" s="125" t="s">
        <v>1647</v>
      </c>
      <c r="D564" s="64" t="s">
        <v>191</v>
      </c>
      <c r="E564" s="76"/>
      <c r="F564" s="64" t="s">
        <v>71</v>
      </c>
      <c r="G564" s="64" t="s">
        <v>257</v>
      </c>
      <c r="H564" s="125" t="s">
        <v>49</v>
      </c>
      <c r="I564" s="64" t="s">
        <v>50</v>
      </c>
      <c r="J564" s="64" t="s">
        <v>1648</v>
      </c>
      <c r="K564" s="65">
        <v>43191</v>
      </c>
      <c r="L564" s="65">
        <v>43281</v>
      </c>
      <c r="M564" s="66" t="s">
        <v>1448</v>
      </c>
    </row>
    <row r="565" spans="1:13" ht="52.5" x14ac:dyDescent="0.25">
      <c r="A565" s="64" t="s">
        <v>1649</v>
      </c>
      <c r="B565" s="125" t="s">
        <v>1650</v>
      </c>
      <c r="C565" s="125" t="s">
        <v>1651</v>
      </c>
      <c r="D565" s="64" t="s">
        <v>1304</v>
      </c>
      <c r="E565" s="76"/>
      <c r="F565" s="64" t="s">
        <v>71</v>
      </c>
      <c r="G565" s="64" t="s">
        <v>257</v>
      </c>
      <c r="H565" s="125" t="s">
        <v>53</v>
      </c>
      <c r="I565" s="64" t="s">
        <v>1472</v>
      </c>
      <c r="J565" s="64"/>
      <c r="K565" s="65">
        <v>43190</v>
      </c>
      <c r="L565" s="65">
        <v>43373</v>
      </c>
      <c r="M565" s="66" t="s">
        <v>1448</v>
      </c>
    </row>
    <row r="566" spans="1:13" ht="42" x14ac:dyDescent="0.25">
      <c r="A566" s="64" t="s">
        <v>1652</v>
      </c>
      <c r="B566" s="125" t="s">
        <v>1653</v>
      </c>
      <c r="C566" s="125" t="s">
        <v>1654</v>
      </c>
      <c r="D566" s="64" t="s">
        <v>191</v>
      </c>
      <c r="E566" s="76"/>
      <c r="F566" s="64" t="s">
        <v>71</v>
      </c>
      <c r="G566" s="64" t="s">
        <v>257</v>
      </c>
      <c r="H566" s="125" t="s">
        <v>49</v>
      </c>
      <c r="I566" s="64" t="s">
        <v>50</v>
      </c>
      <c r="J566" s="64" t="s">
        <v>1648</v>
      </c>
      <c r="K566" s="65">
        <v>43143</v>
      </c>
      <c r="L566" s="65">
        <v>43281</v>
      </c>
      <c r="M566" s="66" t="s">
        <v>1448</v>
      </c>
    </row>
    <row r="567" spans="1:13" ht="42" x14ac:dyDescent="0.25">
      <c r="A567" s="64" t="s">
        <v>1655</v>
      </c>
      <c r="B567" s="125" t="s">
        <v>1656</v>
      </c>
      <c r="C567" s="125" t="s">
        <v>1657</v>
      </c>
      <c r="D567" s="64" t="s">
        <v>64</v>
      </c>
      <c r="E567" s="76">
        <v>90</v>
      </c>
      <c r="F567" s="64" t="s">
        <v>71</v>
      </c>
      <c r="G567" s="64" t="s">
        <v>257</v>
      </c>
      <c r="H567" s="125" t="s">
        <v>229</v>
      </c>
      <c r="I567" s="64" t="s">
        <v>230</v>
      </c>
      <c r="J567" s="64" t="s">
        <v>231</v>
      </c>
      <c r="K567" s="65">
        <v>43132</v>
      </c>
      <c r="L567" s="65">
        <v>43159</v>
      </c>
      <c r="M567" s="66" t="s">
        <v>1448</v>
      </c>
    </row>
    <row r="568" spans="1:13" ht="73.5" x14ac:dyDescent="0.25">
      <c r="A568" s="64" t="s">
        <v>1658</v>
      </c>
      <c r="B568" s="125" t="s">
        <v>1659</v>
      </c>
      <c r="C568" s="125" t="s">
        <v>1660</v>
      </c>
      <c r="D568" s="64" t="s">
        <v>191</v>
      </c>
      <c r="E568" s="76"/>
      <c r="F568" s="64" t="s">
        <v>71</v>
      </c>
      <c r="G568" s="64" t="s">
        <v>257</v>
      </c>
      <c r="H568" s="130" t="s">
        <v>46</v>
      </c>
      <c r="I568" s="64" t="s">
        <v>1467</v>
      </c>
      <c r="J568" s="64" t="s">
        <v>47</v>
      </c>
      <c r="K568" s="65">
        <v>43190</v>
      </c>
      <c r="L568" s="65">
        <v>43461</v>
      </c>
      <c r="M568" s="66" t="s">
        <v>1448</v>
      </c>
    </row>
    <row r="569" spans="1:13" ht="31.5" x14ac:dyDescent="0.25">
      <c r="A569" s="64" t="s">
        <v>1661</v>
      </c>
      <c r="B569" s="125" t="s">
        <v>1662</v>
      </c>
      <c r="C569" s="125" t="s">
        <v>1663</v>
      </c>
      <c r="D569" s="64" t="s">
        <v>191</v>
      </c>
      <c r="E569" s="76"/>
      <c r="F569" s="64" t="s">
        <v>71</v>
      </c>
      <c r="G569" s="64" t="s">
        <v>257</v>
      </c>
      <c r="H569" s="125" t="s">
        <v>96</v>
      </c>
      <c r="I569" s="64" t="s">
        <v>97</v>
      </c>
      <c r="J569" s="64" t="s">
        <v>1664</v>
      </c>
      <c r="K569" s="65">
        <v>43137</v>
      </c>
      <c r="L569" s="65">
        <v>43280</v>
      </c>
      <c r="M569" s="66" t="s">
        <v>1448</v>
      </c>
    </row>
    <row r="570" spans="1:13" ht="42" x14ac:dyDescent="0.25">
      <c r="A570" s="64" t="s">
        <v>1665</v>
      </c>
      <c r="B570" s="125" t="s">
        <v>1666</v>
      </c>
      <c r="C570" s="125" t="s">
        <v>1663</v>
      </c>
      <c r="D570" s="64" t="s">
        <v>191</v>
      </c>
      <c r="E570" s="76"/>
      <c r="F570" s="64" t="s">
        <v>71</v>
      </c>
      <c r="G570" s="64" t="s">
        <v>257</v>
      </c>
      <c r="H570" s="125" t="s">
        <v>229</v>
      </c>
      <c r="I570" s="64" t="s">
        <v>230</v>
      </c>
      <c r="J570" s="64" t="s">
        <v>231</v>
      </c>
      <c r="K570" s="65">
        <v>43164</v>
      </c>
      <c r="L570" s="65">
        <v>43312</v>
      </c>
      <c r="M570" s="66" t="s">
        <v>1448</v>
      </c>
    </row>
    <row r="571" spans="1:13" ht="42" x14ac:dyDescent="0.25">
      <c r="A571" s="64" t="s">
        <v>1667</v>
      </c>
      <c r="B571" s="125" t="s">
        <v>1668</v>
      </c>
      <c r="C571" s="125" t="s">
        <v>1669</v>
      </c>
      <c r="D571" s="64" t="s">
        <v>191</v>
      </c>
      <c r="E571" s="76"/>
      <c r="F571" s="64" t="s">
        <v>71</v>
      </c>
      <c r="G571" s="64" t="s">
        <v>257</v>
      </c>
      <c r="H571" s="125" t="s">
        <v>229</v>
      </c>
      <c r="I571" s="64" t="s">
        <v>230</v>
      </c>
      <c r="J571" s="64" t="s">
        <v>231</v>
      </c>
      <c r="K571" s="65">
        <v>43136</v>
      </c>
      <c r="L571" s="65">
        <v>43281</v>
      </c>
      <c r="M571" s="66" t="s">
        <v>1448</v>
      </c>
    </row>
    <row r="572" spans="1:13" ht="84" x14ac:dyDescent="0.25">
      <c r="A572" s="64" t="s">
        <v>1670</v>
      </c>
      <c r="B572" s="125" t="s">
        <v>1671</v>
      </c>
      <c r="C572" s="125" t="s">
        <v>1672</v>
      </c>
      <c r="D572" s="64" t="s">
        <v>191</v>
      </c>
      <c r="E572" s="76"/>
      <c r="F572" s="64" t="s">
        <v>71</v>
      </c>
      <c r="G572" s="64" t="s">
        <v>257</v>
      </c>
      <c r="H572" s="125" t="s">
        <v>68</v>
      </c>
      <c r="I572" s="64" t="s">
        <v>1468</v>
      </c>
      <c r="J572" s="64" t="s">
        <v>69</v>
      </c>
      <c r="K572" s="65">
        <v>43102</v>
      </c>
      <c r="L572" s="65">
        <v>43434</v>
      </c>
      <c r="M572" s="66" t="s">
        <v>1448</v>
      </c>
    </row>
    <row r="573" spans="1:13" ht="63" x14ac:dyDescent="0.25">
      <c r="A573" s="64" t="s">
        <v>1673</v>
      </c>
      <c r="B573" s="125" t="s">
        <v>1674</v>
      </c>
      <c r="C573" s="125" t="s">
        <v>1672</v>
      </c>
      <c r="D573" s="64" t="s">
        <v>191</v>
      </c>
      <c r="E573" s="76"/>
      <c r="F573" s="64" t="s">
        <v>71</v>
      </c>
      <c r="G573" s="64" t="s">
        <v>257</v>
      </c>
      <c r="H573" s="125" t="s">
        <v>68</v>
      </c>
      <c r="I573" s="64" t="s">
        <v>1468</v>
      </c>
      <c r="J573" s="64" t="s">
        <v>69</v>
      </c>
      <c r="K573" s="65">
        <v>43102</v>
      </c>
      <c r="L573" s="65">
        <v>43434</v>
      </c>
      <c r="M573" s="66" t="s">
        <v>1448</v>
      </c>
    </row>
    <row r="574" spans="1:13" ht="42" x14ac:dyDescent="0.25">
      <c r="A574" s="64" t="s">
        <v>1675</v>
      </c>
      <c r="B574" s="125" t="s">
        <v>1676</v>
      </c>
      <c r="C574" s="125" t="s">
        <v>1672</v>
      </c>
      <c r="D574" s="64" t="s">
        <v>64</v>
      </c>
      <c r="E574" s="76">
        <v>100</v>
      </c>
      <c r="F574" s="64" t="s">
        <v>71</v>
      </c>
      <c r="G574" s="64" t="s">
        <v>257</v>
      </c>
      <c r="H574" s="125" t="s">
        <v>68</v>
      </c>
      <c r="I574" s="64" t="s">
        <v>1468</v>
      </c>
      <c r="J574" s="64" t="s">
        <v>69</v>
      </c>
      <c r="K574" s="65">
        <v>43102</v>
      </c>
      <c r="L574" s="65">
        <v>43189</v>
      </c>
      <c r="M574" s="66" t="s">
        <v>1448</v>
      </c>
    </row>
    <row r="575" spans="1:13" ht="42" x14ac:dyDescent="0.25">
      <c r="A575" s="64" t="s">
        <v>1677</v>
      </c>
      <c r="B575" s="125" t="s">
        <v>1678</v>
      </c>
      <c r="C575" s="125" t="s">
        <v>1672</v>
      </c>
      <c r="D575" s="64" t="s">
        <v>191</v>
      </c>
      <c r="E575" s="76"/>
      <c r="F575" s="64" t="s">
        <v>71</v>
      </c>
      <c r="G575" s="64" t="s">
        <v>257</v>
      </c>
      <c r="H575" s="125" t="s">
        <v>49</v>
      </c>
      <c r="I575" s="64" t="s">
        <v>50</v>
      </c>
      <c r="J575" s="64" t="s">
        <v>1679</v>
      </c>
      <c r="K575" s="65">
        <v>43191</v>
      </c>
      <c r="L575" s="65">
        <v>43404</v>
      </c>
      <c r="M575" s="66" t="s">
        <v>1448</v>
      </c>
    </row>
    <row r="576" spans="1:13" ht="42" x14ac:dyDescent="0.25">
      <c r="A576" s="64" t="s">
        <v>1680</v>
      </c>
      <c r="B576" s="125" t="s">
        <v>1681</v>
      </c>
      <c r="C576" s="125" t="s">
        <v>1682</v>
      </c>
      <c r="D576" s="64" t="s">
        <v>129</v>
      </c>
      <c r="E576" s="76">
        <v>75</v>
      </c>
      <c r="F576" s="64" t="s">
        <v>71</v>
      </c>
      <c r="G576" s="64" t="s">
        <v>257</v>
      </c>
      <c r="H576" s="125" t="s">
        <v>229</v>
      </c>
      <c r="I576" s="64" t="s">
        <v>230</v>
      </c>
      <c r="J576" s="64" t="s">
        <v>231</v>
      </c>
      <c r="K576" s="65">
        <v>43136</v>
      </c>
      <c r="L576" s="65">
        <v>43187</v>
      </c>
      <c r="M576" s="66" t="s">
        <v>1448</v>
      </c>
    </row>
    <row r="577" spans="1:13" ht="15.75" thickBot="1" x14ac:dyDescent="0.3">
      <c r="A577" s="70"/>
      <c r="B577" s="128"/>
      <c r="C577" s="128"/>
      <c r="D577" s="70"/>
      <c r="E577" s="73"/>
      <c r="F577" s="70"/>
      <c r="G577" s="70"/>
      <c r="H577" s="128"/>
      <c r="I577" s="70"/>
      <c r="J577" s="70"/>
      <c r="K577" s="72"/>
      <c r="L577" s="72"/>
      <c r="M577" s="60"/>
    </row>
    <row r="578" spans="1:13" ht="15.75" thickBot="1" x14ac:dyDescent="0.3">
      <c r="A578" s="61"/>
      <c r="B578" s="129"/>
      <c r="C578" s="129"/>
      <c r="D578" s="61"/>
      <c r="E578" s="71"/>
      <c r="F578" s="61"/>
      <c r="G578" s="61"/>
      <c r="H578" s="129"/>
      <c r="I578" s="61"/>
      <c r="J578" s="61"/>
      <c r="K578" s="62"/>
      <c r="L578" s="62"/>
      <c r="M578" s="60"/>
    </row>
    <row r="579" spans="1:13" ht="15.75" thickBot="1" x14ac:dyDescent="0.3">
      <c r="A579" s="61"/>
      <c r="B579" s="129"/>
      <c r="C579" s="129"/>
      <c r="D579" s="61"/>
      <c r="E579" s="71"/>
      <c r="F579" s="61"/>
      <c r="G579" s="61"/>
      <c r="H579" s="129"/>
      <c r="I579" s="61"/>
      <c r="J579" s="61"/>
      <c r="K579" s="62"/>
      <c r="L579" s="62"/>
      <c r="M579" s="60"/>
    </row>
    <row r="580" spans="1:13" ht="15.75" thickBot="1" x14ac:dyDescent="0.3">
      <c r="A580" s="61"/>
      <c r="B580" s="129"/>
      <c r="C580" s="129"/>
      <c r="D580" s="61"/>
      <c r="E580" s="71"/>
      <c r="F580" s="61"/>
      <c r="G580" s="61"/>
      <c r="H580" s="129"/>
      <c r="I580" s="61"/>
      <c r="J580" s="61"/>
      <c r="K580" s="62"/>
      <c r="L580" s="62"/>
      <c r="M580" s="60"/>
    </row>
    <row r="581" spans="1:13" ht="15.75" thickBot="1" x14ac:dyDescent="0.3">
      <c r="A581" s="61"/>
      <c r="B581" s="129"/>
      <c r="C581" s="129"/>
      <c r="D581" s="61"/>
      <c r="E581" s="71"/>
      <c r="F581" s="61"/>
      <c r="G581" s="61"/>
      <c r="H581" s="129"/>
      <c r="I581" s="61"/>
      <c r="J581" s="61"/>
      <c r="K581" s="62"/>
      <c r="L581" s="62"/>
      <c r="M581" s="60"/>
    </row>
    <row r="582" spans="1:13" ht="15.75" thickBot="1" x14ac:dyDescent="0.3">
      <c r="A582" s="61"/>
      <c r="B582" s="129"/>
      <c r="C582" s="129"/>
      <c r="D582" s="61"/>
      <c r="E582" s="71"/>
      <c r="F582" s="61"/>
      <c r="G582" s="61"/>
      <c r="H582" s="129"/>
      <c r="I582" s="61"/>
      <c r="J582" s="61"/>
      <c r="K582" s="62"/>
      <c r="L582" s="62"/>
      <c r="M582" s="60"/>
    </row>
    <row r="583" spans="1:13" ht="15.75" thickBot="1" x14ac:dyDescent="0.3">
      <c r="A583" s="61"/>
      <c r="B583" s="129"/>
      <c r="C583" s="129"/>
      <c r="D583" s="61"/>
      <c r="E583" s="71"/>
      <c r="F583" s="61"/>
      <c r="G583" s="61"/>
      <c r="H583" s="129"/>
      <c r="I583" s="61"/>
      <c r="J583" s="61"/>
      <c r="K583" s="62"/>
      <c r="L583" s="62"/>
      <c r="M583" s="60"/>
    </row>
    <row r="584" spans="1:13" ht="15.75" thickBot="1" x14ac:dyDescent="0.3">
      <c r="A584" s="61"/>
      <c r="B584" s="129"/>
      <c r="C584" s="129"/>
      <c r="D584" s="61"/>
      <c r="E584" s="71"/>
      <c r="F584" s="61"/>
      <c r="G584" s="61"/>
      <c r="H584" s="129"/>
      <c r="I584" s="61"/>
      <c r="J584" s="61"/>
      <c r="K584" s="62"/>
      <c r="L584" s="62"/>
      <c r="M584" s="60"/>
    </row>
    <row r="585" spans="1:13" ht="15.75" thickBot="1" x14ac:dyDescent="0.3">
      <c r="A585" s="61"/>
      <c r="B585" s="129"/>
      <c r="C585" s="129"/>
      <c r="D585" s="61"/>
      <c r="E585" s="71"/>
      <c r="F585" s="61"/>
      <c r="G585" s="61"/>
      <c r="H585" s="129"/>
      <c r="I585" s="61"/>
      <c r="J585" s="61"/>
      <c r="K585" s="62"/>
      <c r="L585" s="62"/>
      <c r="M585" s="60"/>
    </row>
    <row r="586" spans="1:13" ht="15.75" thickBot="1" x14ac:dyDescent="0.3">
      <c r="A586" s="61"/>
      <c r="B586" s="129"/>
      <c r="C586" s="129"/>
      <c r="D586" s="61"/>
      <c r="E586" s="71"/>
      <c r="F586" s="61"/>
      <c r="G586" s="61"/>
      <c r="H586" s="129"/>
      <c r="I586" s="61"/>
      <c r="J586" s="61"/>
      <c r="K586" s="62"/>
      <c r="L586" s="62"/>
      <c r="M586" s="60"/>
    </row>
    <row r="587" spans="1:13" ht="15.75" thickBot="1" x14ac:dyDescent="0.3">
      <c r="A587" s="61"/>
      <c r="B587" s="129"/>
      <c r="C587" s="129"/>
      <c r="D587" s="61"/>
      <c r="E587" s="71"/>
      <c r="F587" s="61"/>
      <c r="G587" s="61"/>
      <c r="H587" s="129"/>
      <c r="I587" s="61"/>
      <c r="J587" s="61"/>
      <c r="K587" s="62"/>
      <c r="L587" s="62"/>
      <c r="M587" s="60"/>
    </row>
    <row r="588" spans="1:13" ht="15.75" thickBot="1" x14ac:dyDescent="0.3">
      <c r="A588" s="61"/>
      <c r="B588" s="129"/>
      <c r="C588" s="129"/>
      <c r="D588" s="61"/>
      <c r="E588" s="71"/>
      <c r="F588" s="61"/>
      <c r="G588" s="61"/>
      <c r="H588" s="129"/>
      <c r="I588" s="61"/>
      <c r="J588" s="61"/>
      <c r="K588" s="62"/>
      <c r="L588" s="62"/>
      <c r="M588" s="60"/>
    </row>
    <row r="589" spans="1:13" ht="15.75" thickBot="1" x14ac:dyDescent="0.3">
      <c r="A589" s="61"/>
      <c r="B589" s="129"/>
      <c r="C589" s="129"/>
      <c r="D589" s="61"/>
      <c r="E589" s="71"/>
      <c r="F589" s="61"/>
      <c r="G589" s="61"/>
      <c r="H589" s="129"/>
      <c r="I589" s="61"/>
      <c r="J589" s="61"/>
      <c r="K589" s="62"/>
      <c r="L589" s="62"/>
      <c r="M589" s="60"/>
    </row>
    <row r="590" spans="1:13" ht="15.75" thickBot="1" x14ac:dyDescent="0.3">
      <c r="A590" s="61"/>
      <c r="B590" s="129"/>
      <c r="C590" s="129"/>
      <c r="D590" s="61"/>
      <c r="E590" s="71"/>
      <c r="F590" s="61"/>
      <c r="G590" s="61"/>
      <c r="H590" s="129"/>
      <c r="I590" s="61"/>
      <c r="J590" s="61"/>
      <c r="K590" s="62"/>
      <c r="L590" s="62"/>
      <c r="M590" s="60"/>
    </row>
    <row r="591" spans="1:13" ht="15.75" thickBot="1" x14ac:dyDescent="0.3">
      <c r="A591" s="61"/>
      <c r="B591" s="129"/>
      <c r="C591" s="129"/>
      <c r="D591" s="61"/>
      <c r="E591" s="71"/>
      <c r="F591" s="61"/>
      <c r="G591" s="61"/>
      <c r="H591" s="129"/>
      <c r="I591" s="61"/>
      <c r="J591" s="61"/>
      <c r="K591" s="62"/>
      <c r="L591" s="62"/>
      <c r="M591" s="60"/>
    </row>
    <row r="592" spans="1:13" ht="15.75" thickBot="1" x14ac:dyDescent="0.3">
      <c r="A592" s="61"/>
      <c r="B592" s="129"/>
      <c r="C592" s="129"/>
      <c r="D592" s="61"/>
      <c r="E592" s="71"/>
      <c r="F592" s="61"/>
      <c r="G592" s="61"/>
      <c r="H592" s="129"/>
      <c r="I592" s="61"/>
      <c r="J592" s="61"/>
      <c r="K592" s="62"/>
      <c r="L592" s="62"/>
      <c r="M592" s="60"/>
    </row>
    <row r="593" spans="1:13" ht="15.75" thickBot="1" x14ac:dyDescent="0.3">
      <c r="A593" s="61"/>
      <c r="B593" s="129"/>
      <c r="C593" s="129"/>
      <c r="D593" s="61"/>
      <c r="E593" s="71"/>
      <c r="F593" s="61"/>
      <c r="G593" s="61"/>
      <c r="H593" s="129"/>
      <c r="I593" s="61"/>
      <c r="J593" s="61"/>
      <c r="K593" s="62"/>
      <c r="L593" s="62"/>
      <c r="M593" s="60"/>
    </row>
    <row r="594" spans="1:13" ht="15.75" thickBot="1" x14ac:dyDescent="0.3">
      <c r="A594" s="61"/>
      <c r="B594" s="129"/>
      <c r="C594" s="129"/>
      <c r="D594" s="61"/>
      <c r="E594" s="71"/>
      <c r="F594" s="61"/>
      <c r="G594" s="61"/>
      <c r="H594" s="129"/>
      <c r="I594" s="61"/>
      <c r="J594" s="61"/>
      <c r="K594" s="62"/>
      <c r="L594" s="62"/>
      <c r="M594" s="60"/>
    </row>
    <row r="595" spans="1:13" ht="15.75" thickBot="1" x14ac:dyDescent="0.3">
      <c r="A595" s="61"/>
      <c r="B595" s="129"/>
      <c r="C595" s="129"/>
      <c r="D595" s="61"/>
      <c r="E595" s="71"/>
      <c r="F595" s="61"/>
      <c r="G595" s="61"/>
      <c r="H595" s="129"/>
      <c r="I595" s="61"/>
      <c r="J595" s="61"/>
      <c r="K595" s="62"/>
      <c r="L595" s="62"/>
      <c r="M595" s="60"/>
    </row>
    <row r="596" spans="1:13" ht="15.75" thickBot="1" x14ac:dyDescent="0.3">
      <c r="A596" s="61"/>
      <c r="B596" s="129"/>
      <c r="C596" s="129"/>
      <c r="D596" s="61"/>
      <c r="E596" s="71"/>
      <c r="F596" s="61"/>
      <c r="G596" s="61"/>
      <c r="H596" s="129"/>
      <c r="I596" s="61"/>
      <c r="J596" s="61"/>
      <c r="K596" s="62"/>
      <c r="L596" s="62"/>
      <c r="M596" s="60"/>
    </row>
    <row r="597" spans="1:13" ht="15.75" thickBot="1" x14ac:dyDescent="0.3">
      <c r="A597" s="61"/>
      <c r="B597" s="129"/>
      <c r="C597" s="129"/>
      <c r="D597" s="61"/>
      <c r="E597" s="71"/>
      <c r="F597" s="61"/>
      <c r="G597" s="61"/>
      <c r="H597" s="129"/>
      <c r="I597" s="61"/>
      <c r="J597" s="61"/>
      <c r="K597" s="62"/>
      <c r="L597" s="62"/>
      <c r="M597" s="60"/>
    </row>
    <row r="598" spans="1:13" ht="15.75" thickBot="1" x14ac:dyDescent="0.3">
      <c r="A598" s="61"/>
      <c r="B598" s="129"/>
      <c r="C598" s="129"/>
      <c r="D598" s="61"/>
      <c r="E598" s="71"/>
      <c r="F598" s="61"/>
      <c r="G598" s="61"/>
      <c r="H598" s="129"/>
      <c r="I598" s="61"/>
      <c r="J598" s="61"/>
      <c r="K598" s="62"/>
      <c r="L598" s="62"/>
      <c r="M598" s="60"/>
    </row>
    <row r="599" spans="1:13" ht="15.75" thickBot="1" x14ac:dyDescent="0.3">
      <c r="A599" s="61"/>
      <c r="B599" s="129"/>
      <c r="C599" s="129"/>
      <c r="D599" s="61"/>
      <c r="E599" s="71"/>
      <c r="F599" s="61"/>
      <c r="G599" s="61"/>
      <c r="H599" s="129"/>
      <c r="I599" s="61"/>
      <c r="J599" s="61"/>
      <c r="K599" s="62"/>
      <c r="L599" s="62"/>
      <c r="M599" s="60"/>
    </row>
    <row r="600" spans="1:13" ht="15.75" thickBot="1" x14ac:dyDescent="0.3">
      <c r="A600" s="61"/>
      <c r="B600" s="129"/>
      <c r="C600" s="129"/>
      <c r="D600" s="61"/>
      <c r="E600" s="71"/>
      <c r="F600" s="61"/>
      <c r="G600" s="61"/>
      <c r="H600" s="129"/>
      <c r="I600" s="61"/>
      <c r="J600" s="61"/>
      <c r="K600" s="62"/>
      <c r="L600" s="62"/>
      <c r="M600" s="60"/>
    </row>
    <row r="601" spans="1:13" ht="15.75" thickBot="1" x14ac:dyDescent="0.3">
      <c r="A601" s="61"/>
      <c r="B601" s="129"/>
      <c r="C601" s="129"/>
      <c r="D601" s="61"/>
      <c r="E601" s="71"/>
      <c r="F601" s="61"/>
      <c r="G601" s="61"/>
      <c r="H601" s="129"/>
      <c r="I601" s="61"/>
      <c r="J601" s="61"/>
      <c r="K601" s="62"/>
      <c r="L601" s="62"/>
      <c r="M601" s="60"/>
    </row>
    <row r="602" spans="1:13" ht="15.75" thickBot="1" x14ac:dyDescent="0.3">
      <c r="A602" s="61"/>
      <c r="B602" s="129"/>
      <c r="C602" s="129"/>
      <c r="D602" s="61"/>
      <c r="E602" s="71"/>
      <c r="F602" s="61"/>
      <c r="G602" s="61"/>
      <c r="H602" s="129"/>
      <c r="I602" s="61"/>
      <c r="J602" s="61"/>
      <c r="K602" s="62"/>
      <c r="L602" s="62"/>
      <c r="M602" s="60"/>
    </row>
    <row r="603" spans="1:13" ht="15.75" thickBot="1" x14ac:dyDescent="0.3">
      <c r="A603" s="61"/>
      <c r="B603" s="129"/>
      <c r="C603" s="129"/>
      <c r="D603" s="61"/>
      <c r="E603" s="71"/>
      <c r="F603" s="61"/>
      <c r="G603" s="61"/>
      <c r="H603" s="129"/>
      <c r="I603" s="61"/>
      <c r="J603" s="61"/>
      <c r="K603" s="62"/>
      <c r="L603" s="62"/>
      <c r="M603" s="60"/>
    </row>
    <row r="604" spans="1:13" ht="15.75" thickBot="1" x14ac:dyDescent="0.3">
      <c r="A604" s="61"/>
      <c r="B604" s="129"/>
      <c r="C604" s="129"/>
      <c r="D604" s="61"/>
      <c r="E604" s="71"/>
      <c r="F604" s="61"/>
      <c r="G604" s="61"/>
      <c r="H604" s="129"/>
      <c r="I604" s="61"/>
      <c r="J604" s="61"/>
      <c r="K604" s="62"/>
      <c r="L604" s="62"/>
      <c r="M604" s="60"/>
    </row>
    <row r="605" spans="1:13" ht="15.75" thickBot="1" x14ac:dyDescent="0.3">
      <c r="A605" s="61"/>
      <c r="B605" s="129"/>
      <c r="C605" s="129"/>
      <c r="D605" s="61"/>
      <c r="E605" s="71"/>
      <c r="F605" s="61"/>
      <c r="G605" s="61"/>
      <c r="H605" s="129"/>
      <c r="I605" s="61"/>
      <c r="J605" s="61"/>
      <c r="K605" s="62"/>
      <c r="L605" s="62"/>
      <c r="M605" s="60"/>
    </row>
    <row r="606" spans="1:13" ht="15.75" thickBot="1" x14ac:dyDescent="0.3">
      <c r="A606" s="61"/>
      <c r="B606" s="129"/>
      <c r="C606" s="129"/>
      <c r="D606" s="61"/>
      <c r="E606" s="71"/>
      <c r="F606" s="61"/>
      <c r="G606" s="61"/>
      <c r="H606" s="129"/>
      <c r="I606" s="61"/>
      <c r="J606" s="61"/>
      <c r="K606" s="62"/>
      <c r="L606" s="62"/>
      <c r="M606" s="60"/>
    </row>
    <row r="607" spans="1:13" ht="15.75" thickBot="1" x14ac:dyDescent="0.3">
      <c r="A607" s="61"/>
      <c r="B607" s="129"/>
      <c r="C607" s="129"/>
      <c r="D607" s="61"/>
      <c r="E607" s="71"/>
      <c r="F607" s="61"/>
      <c r="G607" s="61"/>
      <c r="H607" s="129"/>
      <c r="I607" s="61"/>
      <c r="J607" s="61"/>
      <c r="K607" s="62"/>
      <c r="L607" s="62"/>
      <c r="M607" s="60"/>
    </row>
    <row r="608" spans="1:13" ht="15.75" thickBot="1" x14ac:dyDescent="0.3">
      <c r="A608" s="61"/>
      <c r="B608" s="129"/>
      <c r="C608" s="129"/>
      <c r="D608" s="61"/>
      <c r="E608" s="71"/>
      <c r="F608" s="61"/>
      <c r="G608" s="61"/>
      <c r="H608" s="129"/>
      <c r="I608" s="61"/>
      <c r="J608" s="61"/>
      <c r="K608" s="62"/>
      <c r="L608" s="62"/>
      <c r="M608" s="60"/>
    </row>
    <row r="609" spans="1:13" ht="15.75" thickBot="1" x14ac:dyDescent="0.3">
      <c r="A609" s="61"/>
      <c r="B609" s="129"/>
      <c r="C609" s="129"/>
      <c r="D609" s="61"/>
      <c r="E609" s="71"/>
      <c r="F609" s="61"/>
      <c r="G609" s="61"/>
      <c r="H609" s="129"/>
      <c r="I609" s="61"/>
      <c r="J609" s="61"/>
      <c r="K609" s="62"/>
      <c r="L609" s="62"/>
      <c r="M609" s="60"/>
    </row>
    <row r="610" spans="1:13" ht="15.75" thickBot="1" x14ac:dyDescent="0.3">
      <c r="A610" s="61"/>
      <c r="B610" s="129"/>
      <c r="C610" s="129"/>
      <c r="D610" s="61"/>
      <c r="E610" s="71"/>
      <c r="F610" s="61"/>
      <c r="G610" s="61"/>
      <c r="H610" s="129"/>
      <c r="I610" s="61"/>
      <c r="J610" s="61"/>
      <c r="K610" s="62"/>
      <c r="L610" s="62"/>
      <c r="M610" s="60"/>
    </row>
    <row r="611" spans="1:13" ht="15.75" thickBot="1" x14ac:dyDescent="0.3">
      <c r="A611" s="61"/>
      <c r="B611" s="129"/>
      <c r="C611" s="129"/>
      <c r="D611" s="61"/>
      <c r="E611" s="71"/>
      <c r="F611" s="61"/>
      <c r="G611" s="61"/>
      <c r="H611" s="129"/>
      <c r="I611" s="61"/>
      <c r="J611" s="61"/>
      <c r="K611" s="62"/>
      <c r="L611" s="62"/>
      <c r="M611" s="60"/>
    </row>
    <row r="612" spans="1:13" ht="15.75" thickBot="1" x14ac:dyDescent="0.3">
      <c r="A612" s="61"/>
      <c r="B612" s="129"/>
      <c r="C612" s="129"/>
      <c r="D612" s="61"/>
      <c r="E612" s="71"/>
      <c r="F612" s="61"/>
      <c r="G612" s="61"/>
      <c r="H612" s="129"/>
      <c r="I612" s="61"/>
      <c r="J612" s="61"/>
      <c r="K612" s="62"/>
      <c r="L612" s="62"/>
      <c r="M612" s="60"/>
    </row>
    <row r="613" spans="1:13" ht="15.75" thickBot="1" x14ac:dyDescent="0.3">
      <c r="A613" s="61"/>
      <c r="B613" s="129"/>
      <c r="C613" s="129"/>
      <c r="D613" s="61"/>
      <c r="E613" s="71"/>
      <c r="F613" s="61"/>
      <c r="G613" s="61"/>
      <c r="H613" s="129"/>
      <c r="I613" s="61"/>
      <c r="J613" s="61"/>
      <c r="K613" s="62"/>
      <c r="L613" s="62"/>
      <c r="M613" s="60"/>
    </row>
    <row r="614" spans="1:13" ht="15.75" thickBot="1" x14ac:dyDescent="0.3">
      <c r="A614" s="61"/>
      <c r="B614" s="129"/>
      <c r="C614" s="129"/>
      <c r="D614" s="61"/>
      <c r="E614" s="71"/>
      <c r="F614" s="61"/>
      <c r="G614" s="61"/>
      <c r="H614" s="129"/>
      <c r="I614" s="61"/>
      <c r="J614" s="61"/>
      <c r="K614" s="62"/>
      <c r="L614" s="62"/>
      <c r="M614" s="60"/>
    </row>
    <row r="615" spans="1:13" ht="15.75" thickBot="1" x14ac:dyDescent="0.3">
      <c r="A615" s="61"/>
      <c r="B615" s="129"/>
      <c r="C615" s="129"/>
      <c r="D615" s="61"/>
      <c r="E615" s="71"/>
      <c r="F615" s="61"/>
      <c r="G615" s="61"/>
      <c r="H615" s="129"/>
      <c r="I615" s="61"/>
      <c r="J615" s="61"/>
      <c r="K615" s="62"/>
      <c r="L615" s="62"/>
      <c r="M615" s="60"/>
    </row>
    <row r="616" spans="1:13" ht="15.75" thickBot="1" x14ac:dyDescent="0.3">
      <c r="A616" s="61"/>
      <c r="B616" s="129"/>
      <c r="C616" s="129"/>
      <c r="D616" s="61"/>
      <c r="E616" s="71"/>
      <c r="F616" s="61"/>
      <c r="G616" s="61"/>
      <c r="H616" s="129"/>
      <c r="I616" s="61"/>
      <c r="J616" s="61"/>
      <c r="K616" s="62"/>
      <c r="L616" s="62"/>
      <c r="M616" s="60"/>
    </row>
    <row r="617" spans="1:13" ht="15.75" thickBot="1" x14ac:dyDescent="0.3">
      <c r="A617" s="61"/>
      <c r="B617" s="129"/>
      <c r="C617" s="129"/>
      <c r="D617" s="61"/>
      <c r="E617" s="71"/>
      <c r="F617" s="61"/>
      <c r="G617" s="61"/>
      <c r="H617" s="129"/>
      <c r="I617" s="61"/>
      <c r="J617" s="61"/>
      <c r="K617" s="62"/>
      <c r="L617" s="62"/>
      <c r="M617" s="60"/>
    </row>
    <row r="618" spans="1:13" ht="15.75" thickBot="1" x14ac:dyDescent="0.3">
      <c r="A618" s="61"/>
      <c r="B618" s="129"/>
      <c r="C618" s="129"/>
      <c r="D618" s="61"/>
      <c r="E618" s="71"/>
      <c r="F618" s="61"/>
      <c r="G618" s="61"/>
      <c r="H618" s="129"/>
      <c r="I618" s="61"/>
      <c r="J618" s="61"/>
      <c r="K618" s="62"/>
      <c r="L618" s="62"/>
      <c r="M618" s="60"/>
    </row>
    <row r="619" spans="1:13" ht="15.75" thickBot="1" x14ac:dyDescent="0.3">
      <c r="A619" s="61"/>
      <c r="B619" s="129"/>
      <c r="C619" s="129"/>
      <c r="D619" s="61"/>
      <c r="E619" s="71"/>
      <c r="F619" s="61"/>
      <c r="G619" s="61"/>
      <c r="H619" s="129"/>
      <c r="I619" s="61"/>
      <c r="J619" s="61"/>
      <c r="K619" s="62"/>
      <c r="L619" s="62"/>
      <c r="M619" s="60"/>
    </row>
    <row r="620" spans="1:13" ht="15.75" thickBot="1" x14ac:dyDescent="0.3">
      <c r="A620" s="61"/>
      <c r="B620" s="129"/>
      <c r="C620" s="129"/>
      <c r="D620" s="61"/>
      <c r="E620" s="71"/>
      <c r="F620" s="61"/>
      <c r="G620" s="61"/>
      <c r="H620" s="129"/>
      <c r="I620" s="61"/>
      <c r="J620" s="61"/>
      <c r="K620" s="62"/>
      <c r="L620" s="62"/>
      <c r="M620" s="60"/>
    </row>
    <row r="621" spans="1:13" ht="15.75" thickBot="1" x14ac:dyDescent="0.3">
      <c r="A621" s="61"/>
      <c r="B621" s="129"/>
      <c r="C621" s="129"/>
      <c r="D621" s="61"/>
      <c r="E621" s="71"/>
      <c r="F621" s="61"/>
      <c r="G621" s="61"/>
      <c r="H621" s="129"/>
      <c r="I621" s="61"/>
      <c r="J621" s="61"/>
      <c r="K621" s="62"/>
      <c r="L621" s="62"/>
      <c r="M621" s="60"/>
    </row>
    <row r="622" spans="1:13" ht="15.75" thickBot="1" x14ac:dyDescent="0.3">
      <c r="A622" s="61"/>
      <c r="B622" s="129"/>
      <c r="C622" s="129"/>
      <c r="D622" s="61"/>
      <c r="E622" s="71"/>
      <c r="F622" s="61"/>
      <c r="G622" s="61"/>
      <c r="H622" s="129"/>
      <c r="I622" s="61"/>
      <c r="J622" s="61"/>
      <c r="K622" s="62"/>
      <c r="L622" s="62"/>
      <c r="M622" s="60"/>
    </row>
    <row r="623" spans="1:13" ht="15.75" thickBot="1" x14ac:dyDescent="0.3">
      <c r="A623" s="61"/>
      <c r="B623" s="129"/>
      <c r="C623" s="129"/>
      <c r="D623" s="61"/>
      <c r="E623" s="71"/>
      <c r="F623" s="61"/>
      <c r="G623" s="61"/>
      <c r="H623" s="129"/>
      <c r="I623" s="61"/>
      <c r="J623" s="61"/>
      <c r="K623" s="62"/>
      <c r="L623" s="62"/>
      <c r="M623" s="60"/>
    </row>
    <row r="624" spans="1:13" ht="15.75" thickBot="1" x14ac:dyDescent="0.3">
      <c r="A624" s="61"/>
      <c r="B624" s="129"/>
      <c r="C624" s="129"/>
      <c r="D624" s="61"/>
      <c r="E624" s="71"/>
      <c r="F624" s="61"/>
      <c r="G624" s="61"/>
      <c r="H624" s="129"/>
      <c r="I624" s="61"/>
      <c r="J624" s="61"/>
      <c r="K624" s="62"/>
      <c r="L624" s="62"/>
      <c r="M624" s="60"/>
    </row>
    <row r="625" spans="1:13" ht="15.75" thickBot="1" x14ac:dyDescent="0.3">
      <c r="A625" s="61"/>
      <c r="B625" s="129"/>
      <c r="C625" s="129"/>
      <c r="D625" s="61"/>
      <c r="E625" s="71"/>
      <c r="F625" s="61"/>
      <c r="G625" s="61"/>
      <c r="H625" s="129"/>
      <c r="I625" s="61"/>
      <c r="J625" s="61"/>
      <c r="K625" s="62"/>
      <c r="L625" s="62"/>
      <c r="M625" s="60"/>
    </row>
    <row r="626" spans="1:13" ht="15.75" thickBot="1" x14ac:dyDescent="0.3">
      <c r="A626" s="61"/>
      <c r="B626" s="129"/>
      <c r="C626" s="129"/>
      <c r="D626" s="61"/>
      <c r="E626" s="71"/>
      <c r="F626" s="61"/>
      <c r="G626" s="61"/>
      <c r="H626" s="129"/>
      <c r="I626" s="61"/>
      <c r="J626" s="61"/>
      <c r="K626" s="62"/>
      <c r="L626" s="62"/>
      <c r="M626" s="60"/>
    </row>
    <row r="627" spans="1:13" ht="15.75" thickBot="1" x14ac:dyDescent="0.3">
      <c r="A627" s="61"/>
      <c r="B627" s="129"/>
      <c r="C627" s="129"/>
      <c r="D627" s="61"/>
      <c r="E627" s="71"/>
      <c r="F627" s="61"/>
      <c r="G627" s="61"/>
      <c r="H627" s="129"/>
      <c r="I627" s="61"/>
      <c r="J627" s="61"/>
      <c r="K627" s="62"/>
      <c r="L627" s="62"/>
      <c r="M627" s="60"/>
    </row>
    <row r="628" spans="1:13" ht="15.75" thickBot="1" x14ac:dyDescent="0.3">
      <c r="A628" s="61"/>
      <c r="B628" s="129"/>
      <c r="C628" s="129"/>
      <c r="D628" s="61"/>
      <c r="E628" s="71"/>
      <c r="F628" s="61"/>
      <c r="G628" s="61"/>
      <c r="H628" s="129"/>
      <c r="I628" s="61"/>
      <c r="J628" s="61"/>
      <c r="K628" s="62"/>
      <c r="L628" s="62"/>
      <c r="M628" s="60"/>
    </row>
    <row r="629" spans="1:13" ht="15.75" thickBot="1" x14ac:dyDescent="0.3">
      <c r="A629" s="61"/>
      <c r="B629" s="129"/>
      <c r="C629" s="129"/>
      <c r="D629" s="61"/>
      <c r="E629" s="71"/>
      <c r="F629" s="61"/>
      <c r="G629" s="61"/>
      <c r="H629" s="129"/>
      <c r="I629" s="61"/>
      <c r="J629" s="61"/>
      <c r="K629" s="62"/>
      <c r="L629" s="62"/>
      <c r="M629" s="60"/>
    </row>
    <row r="630" spans="1:13" ht="15.75" thickBot="1" x14ac:dyDescent="0.3">
      <c r="A630" s="61"/>
      <c r="B630" s="129"/>
      <c r="C630" s="129"/>
      <c r="D630" s="61"/>
      <c r="E630" s="71"/>
      <c r="F630" s="61"/>
      <c r="G630" s="61"/>
      <c r="H630" s="129"/>
      <c r="I630" s="61"/>
      <c r="J630" s="61"/>
      <c r="K630" s="62"/>
      <c r="L630" s="62"/>
      <c r="M630" s="60"/>
    </row>
    <row r="631" spans="1:13" ht="15.75" thickBot="1" x14ac:dyDescent="0.3">
      <c r="A631" s="61"/>
      <c r="B631" s="129"/>
      <c r="C631" s="129"/>
      <c r="D631" s="61"/>
      <c r="E631" s="71"/>
      <c r="F631" s="61"/>
      <c r="G631" s="61"/>
      <c r="H631" s="129"/>
      <c r="I631" s="61"/>
      <c r="J631" s="61"/>
      <c r="K631" s="62"/>
      <c r="L631" s="62"/>
      <c r="M631" s="60"/>
    </row>
    <row r="632" spans="1:13" ht="15.75" thickBot="1" x14ac:dyDescent="0.3">
      <c r="A632" s="61"/>
      <c r="B632" s="129"/>
      <c r="C632" s="129"/>
      <c r="D632" s="61"/>
      <c r="E632" s="71"/>
      <c r="F632" s="61"/>
      <c r="G632" s="61"/>
      <c r="H632" s="129"/>
      <c r="I632" s="61"/>
      <c r="J632" s="61"/>
      <c r="K632" s="62"/>
      <c r="L632" s="62"/>
      <c r="M632" s="60"/>
    </row>
    <row r="633" spans="1:13" ht="15.75" thickBot="1" x14ac:dyDescent="0.3">
      <c r="A633" s="61"/>
      <c r="B633" s="129"/>
      <c r="C633" s="129"/>
      <c r="D633" s="61"/>
      <c r="E633" s="71"/>
      <c r="F633" s="61"/>
      <c r="G633" s="61"/>
      <c r="H633" s="129"/>
      <c r="I633" s="61"/>
      <c r="J633" s="61"/>
      <c r="K633" s="62"/>
      <c r="L633" s="62"/>
      <c r="M633" s="60"/>
    </row>
    <row r="634" spans="1:13" ht="15.75" thickBot="1" x14ac:dyDescent="0.3">
      <c r="A634" s="61"/>
      <c r="B634" s="129"/>
      <c r="C634" s="129"/>
      <c r="D634" s="61"/>
      <c r="E634" s="71"/>
      <c r="F634" s="61"/>
      <c r="G634" s="61"/>
      <c r="H634" s="129"/>
      <c r="I634" s="61"/>
      <c r="J634" s="61"/>
      <c r="K634" s="62"/>
      <c r="L634" s="62"/>
      <c r="M634" s="60"/>
    </row>
    <row r="635" spans="1:13" ht="15.75" thickBot="1" x14ac:dyDescent="0.3">
      <c r="A635" s="61"/>
      <c r="B635" s="129"/>
      <c r="C635" s="129"/>
      <c r="D635" s="61"/>
      <c r="E635" s="71"/>
      <c r="F635" s="61"/>
      <c r="G635" s="61"/>
      <c r="H635" s="129"/>
      <c r="I635" s="61"/>
      <c r="J635" s="61"/>
      <c r="K635" s="62"/>
      <c r="L635" s="62"/>
      <c r="M635" s="60"/>
    </row>
    <row r="636" spans="1:13" ht="15.75" thickBot="1" x14ac:dyDescent="0.3">
      <c r="A636" s="61"/>
      <c r="B636" s="129"/>
      <c r="C636" s="129"/>
      <c r="D636" s="61"/>
      <c r="E636" s="71"/>
      <c r="F636" s="61"/>
      <c r="G636" s="61"/>
      <c r="H636" s="129"/>
      <c r="I636" s="61"/>
      <c r="J636" s="61"/>
      <c r="K636" s="62"/>
      <c r="L636" s="62"/>
      <c r="M636" s="60"/>
    </row>
    <row r="637" spans="1:13" ht="15.75" thickBot="1" x14ac:dyDescent="0.3">
      <c r="A637" s="61"/>
      <c r="B637" s="129"/>
      <c r="C637" s="129"/>
      <c r="D637" s="61"/>
      <c r="E637" s="71"/>
      <c r="F637" s="61"/>
      <c r="G637" s="61"/>
      <c r="H637" s="129"/>
      <c r="I637" s="61"/>
      <c r="J637" s="61"/>
      <c r="K637" s="62"/>
      <c r="L637" s="62"/>
      <c r="M637" s="60"/>
    </row>
    <row r="638" spans="1:13" ht="15.75" thickBot="1" x14ac:dyDescent="0.3">
      <c r="A638" s="61"/>
      <c r="B638" s="129"/>
      <c r="C638" s="129"/>
      <c r="D638" s="61"/>
      <c r="E638" s="71"/>
      <c r="F638" s="61"/>
      <c r="G638" s="61"/>
      <c r="H638" s="129"/>
      <c r="I638" s="61"/>
      <c r="J638" s="61"/>
      <c r="K638" s="62"/>
      <c r="L638" s="62"/>
      <c r="M638" s="60"/>
    </row>
    <row r="639" spans="1:13" ht="15.75" thickBot="1" x14ac:dyDescent="0.3">
      <c r="A639" s="61"/>
      <c r="B639" s="129"/>
      <c r="C639" s="129"/>
      <c r="D639" s="61"/>
      <c r="E639" s="71"/>
      <c r="F639" s="61"/>
      <c r="G639" s="61"/>
      <c r="H639" s="129"/>
      <c r="I639" s="61"/>
      <c r="J639" s="61"/>
      <c r="K639" s="62"/>
      <c r="L639" s="62"/>
      <c r="M639" s="60"/>
    </row>
    <row r="640" spans="1:13" ht="15.75" thickBot="1" x14ac:dyDescent="0.3">
      <c r="A640" s="61"/>
      <c r="B640" s="129"/>
      <c r="C640" s="129"/>
      <c r="D640" s="61"/>
      <c r="E640" s="71"/>
      <c r="F640" s="61"/>
      <c r="G640" s="61"/>
      <c r="H640" s="129"/>
      <c r="I640" s="61"/>
      <c r="J640" s="61"/>
      <c r="K640" s="62"/>
      <c r="L640" s="62"/>
      <c r="M640" s="60"/>
    </row>
    <row r="641" spans="1:13" ht="15.75" thickBot="1" x14ac:dyDescent="0.3">
      <c r="A641" s="61"/>
      <c r="B641" s="129"/>
      <c r="C641" s="129"/>
      <c r="D641" s="61"/>
      <c r="E641" s="71"/>
      <c r="F641" s="61"/>
      <c r="G641" s="61"/>
      <c r="H641" s="129"/>
      <c r="I641" s="61"/>
      <c r="J641" s="61"/>
      <c r="K641" s="62"/>
      <c r="L641" s="62"/>
      <c r="M641" s="60"/>
    </row>
    <row r="642" spans="1:13" ht="15.75" thickBot="1" x14ac:dyDescent="0.3">
      <c r="A642" s="61"/>
      <c r="B642" s="129"/>
      <c r="C642" s="129"/>
      <c r="D642" s="61"/>
      <c r="E642" s="71"/>
      <c r="F642" s="61"/>
      <c r="G642" s="61"/>
      <c r="H642" s="129"/>
      <c r="I642" s="61"/>
      <c r="J642" s="61"/>
      <c r="K642" s="62"/>
      <c r="L642" s="62"/>
      <c r="M642" s="60"/>
    </row>
    <row r="643" spans="1:13" ht="15.75" thickBot="1" x14ac:dyDescent="0.3">
      <c r="A643" s="61"/>
      <c r="B643" s="129"/>
      <c r="C643" s="129"/>
      <c r="D643" s="61"/>
      <c r="E643" s="71"/>
      <c r="F643" s="61"/>
      <c r="G643" s="61"/>
      <c r="H643" s="129"/>
      <c r="I643" s="61"/>
      <c r="J643" s="61"/>
      <c r="K643" s="62"/>
      <c r="L643" s="62"/>
      <c r="M643" s="60"/>
    </row>
    <row r="644" spans="1:13" ht="15.75" thickBot="1" x14ac:dyDescent="0.3">
      <c r="A644" s="61"/>
      <c r="B644" s="129"/>
      <c r="C644" s="129"/>
      <c r="D644" s="61"/>
      <c r="E644" s="71"/>
      <c r="F644" s="61"/>
      <c r="G644" s="61"/>
      <c r="H644" s="129"/>
      <c r="I644" s="61"/>
      <c r="J644" s="61"/>
      <c r="K644" s="62"/>
      <c r="L644" s="62"/>
      <c r="M644" s="60"/>
    </row>
    <row r="645" spans="1:13" ht="15.75" thickBot="1" x14ac:dyDescent="0.3">
      <c r="A645" s="61"/>
      <c r="B645" s="129"/>
      <c r="C645" s="129"/>
      <c r="D645" s="61"/>
      <c r="E645" s="71"/>
      <c r="F645" s="61"/>
      <c r="G645" s="61"/>
      <c r="H645" s="129"/>
      <c r="I645" s="61"/>
      <c r="J645" s="61"/>
      <c r="K645" s="62"/>
      <c r="L645" s="62"/>
      <c r="M645" s="60"/>
    </row>
    <row r="646" spans="1:13" ht="15.75" thickBot="1" x14ac:dyDescent="0.3">
      <c r="A646" s="61"/>
      <c r="B646" s="129"/>
      <c r="C646" s="129"/>
      <c r="D646" s="61"/>
      <c r="E646" s="71"/>
      <c r="F646" s="61"/>
      <c r="G646" s="61"/>
      <c r="H646" s="129"/>
      <c r="I646" s="61"/>
      <c r="J646" s="61"/>
      <c r="K646" s="62"/>
      <c r="L646" s="62"/>
      <c r="M646" s="60"/>
    </row>
    <row r="647" spans="1:13" ht="15.75" thickBot="1" x14ac:dyDescent="0.3">
      <c r="A647" s="61"/>
      <c r="B647" s="129"/>
      <c r="C647" s="129"/>
      <c r="D647" s="61"/>
      <c r="E647" s="71"/>
      <c r="F647" s="61"/>
      <c r="G647" s="61"/>
      <c r="H647" s="129"/>
      <c r="I647" s="61"/>
      <c r="J647" s="61"/>
      <c r="K647" s="62"/>
      <c r="L647" s="62"/>
      <c r="M647" s="60"/>
    </row>
    <row r="648" spans="1:13" ht="15.75" thickBot="1" x14ac:dyDescent="0.3">
      <c r="A648" s="61"/>
      <c r="B648" s="129"/>
      <c r="C648" s="129"/>
      <c r="D648" s="61"/>
      <c r="E648" s="71"/>
      <c r="F648" s="61"/>
      <c r="G648" s="61"/>
      <c r="H648" s="129"/>
      <c r="I648" s="61"/>
      <c r="J648" s="61"/>
      <c r="K648" s="62"/>
      <c r="L648" s="62"/>
      <c r="M648" s="60"/>
    </row>
    <row r="649" spans="1:13" ht="15.75" thickBot="1" x14ac:dyDescent="0.3">
      <c r="A649" s="61"/>
      <c r="B649" s="129"/>
      <c r="C649" s="129"/>
      <c r="D649" s="61"/>
      <c r="E649" s="71"/>
      <c r="F649" s="61"/>
      <c r="G649" s="61"/>
      <c r="H649" s="129"/>
      <c r="I649" s="61"/>
      <c r="J649" s="61"/>
      <c r="K649" s="62"/>
      <c r="L649" s="62"/>
      <c r="M649" s="60"/>
    </row>
    <row r="650" spans="1:13" ht="15.75" thickBot="1" x14ac:dyDescent="0.3">
      <c r="A650" s="61"/>
      <c r="B650" s="129"/>
      <c r="C650" s="129"/>
      <c r="D650" s="61"/>
      <c r="E650" s="71"/>
      <c r="F650" s="61"/>
      <c r="G650" s="61"/>
      <c r="H650" s="129"/>
      <c r="I650" s="61"/>
      <c r="J650" s="61"/>
      <c r="K650" s="62"/>
      <c r="L650" s="62"/>
      <c r="M650" s="60"/>
    </row>
    <row r="651" spans="1:13" ht="15.75" thickBot="1" x14ac:dyDescent="0.3">
      <c r="A651" s="61"/>
      <c r="B651" s="129"/>
      <c r="C651" s="129"/>
      <c r="D651" s="61"/>
      <c r="E651" s="71"/>
      <c r="F651" s="61"/>
      <c r="G651" s="61"/>
      <c r="H651" s="129"/>
      <c r="I651" s="61"/>
      <c r="J651" s="61"/>
      <c r="K651" s="62"/>
      <c r="L651" s="62"/>
      <c r="M651" s="60"/>
    </row>
    <row r="652" spans="1:13" ht="15.75" thickBot="1" x14ac:dyDescent="0.3">
      <c r="A652" s="61"/>
      <c r="B652" s="129"/>
      <c r="C652" s="129"/>
      <c r="D652" s="61"/>
      <c r="E652" s="71"/>
      <c r="F652" s="61"/>
      <c r="G652" s="61"/>
      <c r="H652" s="129"/>
      <c r="I652" s="61"/>
      <c r="J652" s="61"/>
      <c r="K652" s="62"/>
      <c r="L652" s="62"/>
      <c r="M652" s="60"/>
    </row>
    <row r="653" spans="1:13" ht="15.75" thickBot="1" x14ac:dyDescent="0.3">
      <c r="A653" s="61"/>
      <c r="B653" s="129"/>
      <c r="C653" s="129"/>
      <c r="D653" s="61"/>
      <c r="E653" s="71"/>
      <c r="F653" s="61"/>
      <c r="G653" s="61"/>
      <c r="H653" s="129"/>
      <c r="I653" s="61"/>
      <c r="J653" s="61"/>
      <c r="K653" s="62"/>
      <c r="L653" s="62"/>
      <c r="M653" s="60"/>
    </row>
    <row r="654" spans="1:13" ht="15.75" thickBot="1" x14ac:dyDescent="0.3">
      <c r="A654" s="61"/>
      <c r="B654" s="129"/>
      <c r="C654" s="129"/>
      <c r="D654" s="61"/>
      <c r="E654" s="71"/>
      <c r="F654" s="61"/>
      <c r="G654" s="61"/>
      <c r="H654" s="129"/>
      <c r="I654" s="61"/>
      <c r="J654" s="61"/>
      <c r="K654" s="62"/>
      <c r="L654" s="62"/>
      <c r="M654" s="60"/>
    </row>
    <row r="655" spans="1:13" ht="15.75" thickBot="1" x14ac:dyDescent="0.3">
      <c r="A655" s="61"/>
      <c r="B655" s="129"/>
      <c r="C655" s="129"/>
      <c r="D655" s="61"/>
      <c r="E655" s="71"/>
      <c r="F655" s="61"/>
      <c r="G655" s="61"/>
      <c r="H655" s="129"/>
      <c r="I655" s="61"/>
      <c r="J655" s="61"/>
      <c r="K655" s="62"/>
      <c r="L655" s="62"/>
      <c r="M655" s="60"/>
    </row>
    <row r="656" spans="1:13" ht="15.75" thickBot="1" x14ac:dyDescent="0.3">
      <c r="A656" s="61"/>
      <c r="B656" s="129"/>
      <c r="C656" s="129"/>
      <c r="D656" s="61"/>
      <c r="E656" s="71"/>
      <c r="F656" s="61"/>
      <c r="G656" s="61"/>
      <c r="H656" s="129"/>
      <c r="I656" s="61"/>
      <c r="J656" s="61"/>
      <c r="K656" s="62"/>
      <c r="L656" s="62"/>
      <c r="M656" s="60"/>
    </row>
    <row r="657" spans="1:13" ht="15.75" thickBot="1" x14ac:dyDescent="0.3">
      <c r="A657" s="61"/>
      <c r="B657" s="129"/>
      <c r="C657" s="129"/>
      <c r="D657" s="61"/>
      <c r="E657" s="71"/>
      <c r="F657" s="61"/>
      <c r="G657" s="61"/>
      <c r="H657" s="129"/>
      <c r="I657" s="61"/>
      <c r="J657" s="61"/>
      <c r="K657" s="62"/>
      <c r="L657" s="62"/>
      <c r="M657" s="60"/>
    </row>
    <row r="658" spans="1:13" ht="15.75" thickBot="1" x14ac:dyDescent="0.3">
      <c r="A658" s="61"/>
      <c r="B658" s="129"/>
      <c r="C658" s="129"/>
      <c r="D658" s="61"/>
      <c r="E658" s="71"/>
      <c r="F658" s="61"/>
      <c r="G658" s="61"/>
      <c r="H658" s="129"/>
      <c r="I658" s="61"/>
      <c r="J658" s="61"/>
      <c r="K658" s="62"/>
      <c r="L658" s="62"/>
      <c r="M658" s="60"/>
    </row>
    <row r="659" spans="1:13" ht="15.75" thickBot="1" x14ac:dyDescent="0.3">
      <c r="A659" s="61"/>
      <c r="B659" s="129"/>
      <c r="C659" s="129"/>
      <c r="D659" s="61"/>
      <c r="E659" s="71"/>
      <c r="F659" s="61"/>
      <c r="G659" s="61"/>
      <c r="H659" s="129"/>
      <c r="I659" s="61"/>
      <c r="J659" s="61"/>
      <c r="K659" s="62"/>
      <c r="L659" s="62"/>
      <c r="M659" s="60"/>
    </row>
    <row r="660" spans="1:13" ht="15.75" thickBot="1" x14ac:dyDescent="0.3">
      <c r="A660" s="61"/>
      <c r="B660" s="129"/>
      <c r="C660" s="129"/>
      <c r="D660" s="61"/>
      <c r="E660" s="71"/>
      <c r="F660" s="61"/>
      <c r="G660" s="61"/>
      <c r="H660" s="129"/>
      <c r="I660" s="61"/>
      <c r="J660" s="61"/>
      <c r="K660" s="62"/>
      <c r="L660" s="62"/>
      <c r="M660" s="60"/>
    </row>
    <row r="661" spans="1:13" ht="15.75" thickBot="1" x14ac:dyDescent="0.3">
      <c r="A661" s="61"/>
      <c r="B661" s="129"/>
      <c r="C661" s="129"/>
      <c r="D661" s="61"/>
      <c r="E661" s="71"/>
      <c r="F661" s="61"/>
      <c r="G661" s="61"/>
      <c r="H661" s="129"/>
      <c r="I661" s="61"/>
      <c r="J661" s="61"/>
      <c r="K661" s="62"/>
      <c r="L661" s="62"/>
      <c r="M661" s="60"/>
    </row>
    <row r="662" spans="1:13" ht="15.75" thickBot="1" x14ac:dyDescent="0.3">
      <c r="A662" s="61"/>
      <c r="B662" s="129"/>
      <c r="C662" s="129"/>
      <c r="D662" s="61"/>
      <c r="E662" s="71"/>
      <c r="F662" s="61"/>
      <c r="G662" s="61"/>
      <c r="H662" s="129"/>
      <c r="I662" s="61"/>
      <c r="J662" s="61"/>
      <c r="K662" s="62"/>
      <c r="L662" s="62"/>
      <c r="M662" s="60"/>
    </row>
    <row r="663" spans="1:13" ht="15.75" thickBot="1" x14ac:dyDescent="0.3">
      <c r="A663" s="61"/>
      <c r="B663" s="129"/>
      <c r="C663" s="129"/>
      <c r="D663" s="61"/>
      <c r="E663" s="71"/>
      <c r="F663" s="61"/>
      <c r="G663" s="61"/>
      <c r="H663" s="129"/>
      <c r="I663" s="61"/>
      <c r="J663" s="61"/>
      <c r="K663" s="62"/>
      <c r="L663" s="62"/>
      <c r="M663" s="60"/>
    </row>
    <row r="664" spans="1:13" ht="15.75" thickBot="1" x14ac:dyDescent="0.3">
      <c r="A664" s="61"/>
      <c r="B664" s="129"/>
      <c r="C664" s="129"/>
      <c r="D664" s="61"/>
      <c r="E664" s="71"/>
      <c r="F664" s="61"/>
      <c r="G664" s="61"/>
      <c r="H664" s="129"/>
      <c r="I664" s="61"/>
      <c r="J664" s="61"/>
      <c r="K664" s="62"/>
      <c r="L664" s="62"/>
      <c r="M664" s="60"/>
    </row>
    <row r="665" spans="1:13" ht="15.75" thickBot="1" x14ac:dyDescent="0.3">
      <c r="A665" s="61"/>
      <c r="B665" s="129"/>
      <c r="C665" s="129"/>
      <c r="D665" s="61"/>
      <c r="E665" s="71"/>
      <c r="F665" s="61"/>
      <c r="G665" s="61"/>
      <c r="H665" s="129"/>
      <c r="I665" s="61"/>
      <c r="J665" s="61"/>
      <c r="K665" s="62"/>
      <c r="L665" s="62"/>
      <c r="M665" s="60"/>
    </row>
    <row r="666" spans="1:13" ht="15.75" thickBot="1" x14ac:dyDescent="0.3">
      <c r="A666" s="61"/>
      <c r="B666" s="129"/>
      <c r="C666" s="129"/>
      <c r="D666" s="61"/>
      <c r="E666" s="71"/>
      <c r="F666" s="61"/>
      <c r="G666" s="61"/>
      <c r="H666" s="129"/>
      <c r="I666" s="61"/>
      <c r="J666" s="61"/>
      <c r="K666" s="62"/>
      <c r="L666" s="62"/>
      <c r="M666" s="60"/>
    </row>
    <row r="667" spans="1:13" ht="15.75" thickBot="1" x14ac:dyDescent="0.3">
      <c r="A667" s="61"/>
      <c r="B667" s="129"/>
      <c r="C667" s="129"/>
      <c r="D667" s="61"/>
      <c r="E667" s="71"/>
      <c r="F667" s="61"/>
      <c r="G667" s="61"/>
      <c r="H667" s="129"/>
      <c r="I667" s="61"/>
      <c r="J667" s="61"/>
      <c r="K667" s="62"/>
      <c r="L667" s="62"/>
      <c r="M667" s="60"/>
    </row>
    <row r="668" spans="1:13" ht="15.75" thickBot="1" x14ac:dyDescent="0.3">
      <c r="A668" s="61"/>
      <c r="B668" s="129"/>
      <c r="C668" s="129"/>
      <c r="D668" s="61"/>
      <c r="E668" s="71"/>
      <c r="F668" s="61"/>
      <c r="G668" s="61"/>
      <c r="H668" s="129"/>
      <c r="I668" s="61"/>
      <c r="J668" s="61"/>
      <c r="K668" s="62"/>
      <c r="L668" s="62"/>
      <c r="M668" s="60"/>
    </row>
    <row r="669" spans="1:13" ht="15.75" thickBot="1" x14ac:dyDescent="0.3">
      <c r="A669" s="61"/>
      <c r="B669" s="129"/>
      <c r="C669" s="129"/>
      <c r="D669" s="61"/>
      <c r="E669" s="71"/>
      <c r="F669" s="61"/>
      <c r="G669" s="61"/>
      <c r="H669" s="129"/>
      <c r="I669" s="61"/>
      <c r="J669" s="61"/>
      <c r="K669" s="62"/>
      <c r="L669" s="62"/>
      <c r="M669" s="60"/>
    </row>
    <row r="670" spans="1:13" ht="15.75" thickBot="1" x14ac:dyDescent="0.3">
      <c r="A670" s="61"/>
      <c r="B670" s="129"/>
      <c r="C670" s="129"/>
      <c r="D670" s="61"/>
      <c r="E670" s="71"/>
      <c r="F670" s="61"/>
      <c r="G670" s="61"/>
      <c r="H670" s="129"/>
      <c r="I670" s="61"/>
      <c r="J670" s="61"/>
      <c r="K670" s="62"/>
      <c r="L670" s="62"/>
      <c r="M670" s="60"/>
    </row>
    <row r="671" spans="1:13" ht="15.75" thickBot="1" x14ac:dyDescent="0.3">
      <c r="A671" s="61"/>
      <c r="B671" s="129"/>
      <c r="C671" s="129"/>
      <c r="D671" s="61"/>
      <c r="E671" s="71"/>
      <c r="F671" s="61"/>
      <c r="G671" s="61"/>
      <c r="H671" s="129"/>
      <c r="I671" s="61"/>
      <c r="J671" s="61"/>
      <c r="K671" s="62"/>
      <c r="L671" s="62"/>
      <c r="M671" s="60"/>
    </row>
    <row r="672" spans="1:13" ht="15.75" thickBot="1" x14ac:dyDescent="0.3">
      <c r="A672" s="61"/>
      <c r="B672" s="129"/>
      <c r="C672" s="129"/>
      <c r="D672" s="61"/>
      <c r="E672" s="71"/>
      <c r="F672" s="61"/>
      <c r="G672" s="61"/>
      <c r="H672" s="129"/>
      <c r="I672" s="61"/>
      <c r="J672" s="61"/>
      <c r="K672" s="62"/>
      <c r="L672" s="62"/>
      <c r="M672" s="60"/>
    </row>
    <row r="673" spans="1:13" ht="15.75" thickBot="1" x14ac:dyDescent="0.3">
      <c r="A673" s="61"/>
      <c r="B673" s="129"/>
      <c r="C673" s="129"/>
      <c r="D673" s="61"/>
      <c r="E673" s="71"/>
      <c r="F673" s="61"/>
      <c r="G673" s="61"/>
      <c r="H673" s="129"/>
      <c r="I673" s="61"/>
      <c r="J673" s="61"/>
      <c r="K673" s="62"/>
      <c r="L673" s="62"/>
      <c r="M673" s="60"/>
    </row>
    <row r="674" spans="1:13" ht="15.75" thickBot="1" x14ac:dyDescent="0.3">
      <c r="A674" s="61"/>
      <c r="B674" s="129"/>
      <c r="C674" s="129"/>
      <c r="D674" s="61"/>
      <c r="E674" s="71"/>
      <c r="F674" s="61"/>
      <c r="G674" s="61"/>
      <c r="H674" s="129"/>
      <c r="I674" s="61"/>
      <c r="J674" s="61"/>
      <c r="K674" s="62"/>
      <c r="L674" s="62"/>
      <c r="M674" s="60"/>
    </row>
    <row r="675" spans="1:13" ht="15.75" thickBot="1" x14ac:dyDescent="0.3">
      <c r="A675" s="61"/>
      <c r="B675" s="129"/>
      <c r="C675" s="129"/>
      <c r="D675" s="61"/>
      <c r="E675" s="71"/>
      <c r="F675" s="61"/>
      <c r="G675" s="61"/>
      <c r="H675" s="129"/>
      <c r="I675" s="61"/>
      <c r="J675" s="61"/>
      <c r="K675" s="62"/>
      <c r="L675" s="62"/>
      <c r="M675" s="60"/>
    </row>
    <row r="676" spans="1:13" ht="15.75" thickBot="1" x14ac:dyDescent="0.3">
      <c r="A676" s="61"/>
      <c r="B676" s="129"/>
      <c r="C676" s="129"/>
      <c r="D676" s="61"/>
      <c r="E676" s="71"/>
      <c r="F676" s="61"/>
      <c r="G676" s="61"/>
      <c r="H676" s="129"/>
      <c r="I676" s="61"/>
      <c r="J676" s="61"/>
      <c r="K676" s="62"/>
      <c r="L676" s="62"/>
      <c r="M676" s="60"/>
    </row>
    <row r="677" spans="1:13" ht="15.75" thickBot="1" x14ac:dyDescent="0.3">
      <c r="A677" s="61"/>
      <c r="B677" s="129"/>
      <c r="C677" s="129"/>
      <c r="D677" s="61"/>
      <c r="E677" s="71"/>
      <c r="F677" s="61"/>
      <c r="G677" s="61"/>
      <c r="H677" s="129"/>
      <c r="I677" s="61"/>
      <c r="J677" s="61"/>
      <c r="K677" s="62"/>
      <c r="L677" s="62"/>
      <c r="M677" s="60"/>
    </row>
    <row r="678" spans="1:13" ht="15.75" thickBot="1" x14ac:dyDescent="0.3">
      <c r="A678" s="61"/>
      <c r="B678" s="129"/>
      <c r="C678" s="129"/>
      <c r="D678" s="61"/>
      <c r="E678" s="71"/>
      <c r="F678" s="61"/>
      <c r="G678" s="61"/>
      <c r="H678" s="129"/>
      <c r="I678" s="61"/>
      <c r="J678" s="61"/>
      <c r="K678" s="62"/>
      <c r="L678" s="62"/>
      <c r="M678" s="60"/>
    </row>
    <row r="679" spans="1:13" ht="15.75" thickBot="1" x14ac:dyDescent="0.3">
      <c r="A679" s="61"/>
      <c r="B679" s="129"/>
      <c r="C679" s="129"/>
      <c r="D679" s="61"/>
      <c r="E679" s="71"/>
      <c r="F679" s="61"/>
      <c r="G679" s="61"/>
      <c r="H679" s="129"/>
      <c r="I679" s="61"/>
      <c r="J679" s="61"/>
      <c r="K679" s="62"/>
      <c r="L679" s="62"/>
      <c r="M679" s="60"/>
    </row>
    <row r="680" spans="1:13" ht="15.75" thickBot="1" x14ac:dyDescent="0.3">
      <c r="A680" s="61"/>
      <c r="B680" s="129"/>
      <c r="C680" s="129"/>
      <c r="D680" s="61"/>
      <c r="E680" s="71"/>
      <c r="F680" s="61"/>
      <c r="G680" s="61"/>
      <c r="H680" s="129"/>
      <c r="I680" s="61"/>
      <c r="J680" s="61"/>
      <c r="K680" s="62"/>
      <c r="L680" s="62"/>
      <c r="M680" s="60"/>
    </row>
    <row r="681" spans="1:13" ht="15.75" thickBot="1" x14ac:dyDescent="0.3">
      <c r="A681" s="61"/>
      <c r="B681" s="129"/>
      <c r="C681" s="129"/>
      <c r="D681" s="61"/>
      <c r="E681" s="71"/>
      <c r="F681" s="61"/>
      <c r="G681" s="61"/>
      <c r="H681" s="129"/>
      <c r="I681" s="61"/>
      <c r="J681" s="61"/>
      <c r="K681" s="62"/>
      <c r="L681" s="62"/>
      <c r="M681" s="60"/>
    </row>
    <row r="682" spans="1:13" ht="15.75" thickBot="1" x14ac:dyDescent="0.3">
      <c r="A682" s="61"/>
      <c r="B682" s="129"/>
      <c r="C682" s="129"/>
      <c r="D682" s="61"/>
      <c r="E682" s="71"/>
      <c r="F682" s="61"/>
      <c r="G682" s="61"/>
      <c r="H682" s="129"/>
      <c r="I682" s="61"/>
      <c r="J682" s="61"/>
      <c r="K682" s="62"/>
      <c r="L682" s="62"/>
      <c r="M682" s="60"/>
    </row>
    <row r="683" spans="1:13" ht="15.75" thickBot="1" x14ac:dyDescent="0.3">
      <c r="A683" s="61"/>
      <c r="B683" s="129"/>
      <c r="C683" s="129"/>
      <c r="D683" s="61"/>
      <c r="E683" s="71"/>
      <c r="F683" s="61"/>
      <c r="G683" s="61"/>
      <c r="H683" s="129"/>
      <c r="I683" s="61"/>
      <c r="J683" s="61"/>
      <c r="K683" s="62"/>
      <c r="L683" s="62"/>
      <c r="M683" s="60"/>
    </row>
    <row r="684" spans="1:13" ht="15.75" thickBot="1" x14ac:dyDescent="0.3">
      <c r="A684" s="61"/>
      <c r="B684" s="129"/>
      <c r="C684" s="129"/>
      <c r="D684" s="61"/>
      <c r="E684" s="71"/>
      <c r="F684" s="61"/>
      <c r="G684" s="61"/>
      <c r="H684" s="129"/>
      <c r="I684" s="61"/>
      <c r="J684" s="61"/>
      <c r="K684" s="62"/>
      <c r="L684" s="62"/>
      <c r="M684" s="60"/>
    </row>
    <row r="685" spans="1:13" ht="15.75" thickBot="1" x14ac:dyDescent="0.3">
      <c r="A685" s="61"/>
      <c r="B685" s="129"/>
      <c r="C685" s="129"/>
      <c r="D685" s="61"/>
      <c r="E685" s="71"/>
      <c r="F685" s="61"/>
      <c r="G685" s="61"/>
      <c r="H685" s="129"/>
      <c r="I685" s="61"/>
      <c r="J685" s="61"/>
      <c r="K685" s="62"/>
      <c r="L685" s="62"/>
      <c r="M685" s="60"/>
    </row>
    <row r="686" spans="1:13" ht="15.75" thickBot="1" x14ac:dyDescent="0.3">
      <c r="A686" s="61"/>
      <c r="B686" s="129"/>
      <c r="C686" s="129"/>
      <c r="D686" s="61"/>
      <c r="E686" s="71"/>
      <c r="F686" s="61"/>
      <c r="G686" s="61"/>
      <c r="H686" s="129"/>
      <c r="I686" s="61"/>
      <c r="J686" s="61"/>
      <c r="K686" s="62"/>
      <c r="L686" s="62"/>
      <c r="M686" s="60"/>
    </row>
    <row r="687" spans="1:13" ht="15.75" thickBot="1" x14ac:dyDescent="0.3">
      <c r="A687" s="61"/>
      <c r="B687" s="129"/>
      <c r="C687" s="129"/>
      <c r="D687" s="61"/>
      <c r="E687" s="71"/>
      <c r="F687" s="61"/>
      <c r="G687" s="61"/>
      <c r="H687" s="129"/>
      <c r="I687" s="61"/>
      <c r="J687" s="61"/>
      <c r="K687" s="62"/>
      <c r="L687" s="62"/>
      <c r="M687" s="60"/>
    </row>
    <row r="688" spans="1:13" ht="15.75" thickBot="1" x14ac:dyDescent="0.3">
      <c r="A688" s="61"/>
      <c r="B688" s="129"/>
      <c r="C688" s="129"/>
      <c r="D688" s="61"/>
      <c r="E688" s="71"/>
      <c r="F688" s="61"/>
      <c r="G688" s="61"/>
      <c r="H688" s="129"/>
      <c r="I688" s="61"/>
      <c r="J688" s="61"/>
      <c r="K688" s="62"/>
      <c r="L688" s="62"/>
      <c r="M688" s="60"/>
    </row>
    <row r="689" spans="1:13" ht="15.75" thickBot="1" x14ac:dyDescent="0.3">
      <c r="A689" s="61"/>
      <c r="B689" s="129"/>
      <c r="C689" s="129"/>
      <c r="D689" s="61"/>
      <c r="E689" s="71"/>
      <c r="F689" s="61"/>
      <c r="G689" s="61"/>
      <c r="H689" s="129"/>
      <c r="I689" s="61"/>
      <c r="J689" s="61"/>
      <c r="K689" s="62"/>
      <c r="L689" s="62"/>
      <c r="M689" s="60"/>
    </row>
    <row r="690" spans="1:13" ht="15.75" thickBot="1" x14ac:dyDescent="0.3">
      <c r="A690" s="61"/>
      <c r="B690" s="129"/>
      <c r="C690" s="129"/>
      <c r="D690" s="61"/>
      <c r="E690" s="71"/>
      <c r="F690" s="61"/>
      <c r="G690" s="61"/>
      <c r="H690" s="129"/>
      <c r="I690" s="61"/>
      <c r="J690" s="61"/>
      <c r="K690" s="62"/>
      <c r="L690" s="62"/>
      <c r="M690" s="60"/>
    </row>
    <row r="691" spans="1:13" ht="15.75" thickBot="1" x14ac:dyDescent="0.3">
      <c r="A691" s="61"/>
      <c r="B691" s="129"/>
      <c r="C691" s="129"/>
      <c r="D691" s="61"/>
      <c r="E691" s="71"/>
      <c r="F691" s="61"/>
      <c r="G691" s="61"/>
      <c r="H691" s="129"/>
      <c r="I691" s="61"/>
      <c r="J691" s="61"/>
      <c r="K691" s="62"/>
      <c r="L691" s="62"/>
      <c r="M691" s="60"/>
    </row>
    <row r="692" spans="1:13" ht="15.75" thickBot="1" x14ac:dyDescent="0.3">
      <c r="A692" s="61"/>
      <c r="B692" s="129"/>
      <c r="C692" s="129"/>
      <c r="D692" s="61"/>
      <c r="E692" s="71"/>
      <c r="F692" s="61"/>
      <c r="G692" s="61"/>
      <c r="H692" s="129"/>
      <c r="I692" s="61"/>
      <c r="J692" s="61"/>
      <c r="K692" s="62"/>
      <c r="L692" s="62"/>
      <c r="M692" s="60"/>
    </row>
    <row r="693" spans="1:13" ht="15.75" thickBot="1" x14ac:dyDescent="0.3">
      <c r="A693" s="61"/>
      <c r="B693" s="129"/>
      <c r="C693" s="129"/>
      <c r="D693" s="61"/>
      <c r="E693" s="71"/>
      <c r="F693" s="61"/>
      <c r="G693" s="61"/>
      <c r="H693" s="129"/>
      <c r="I693" s="61"/>
      <c r="J693" s="61"/>
      <c r="K693" s="62"/>
      <c r="L693" s="62"/>
      <c r="M693" s="60"/>
    </row>
    <row r="694" spans="1:13" ht="15.75" thickBot="1" x14ac:dyDescent="0.3">
      <c r="A694" s="61"/>
      <c r="B694" s="129"/>
      <c r="C694" s="129"/>
      <c r="D694" s="61"/>
      <c r="E694" s="71"/>
      <c r="F694" s="61"/>
      <c r="G694" s="61"/>
      <c r="H694" s="129"/>
      <c r="I694" s="61"/>
      <c r="J694" s="61"/>
      <c r="K694" s="62"/>
      <c r="L694" s="62"/>
      <c r="M694" s="60"/>
    </row>
    <row r="695" spans="1:13" ht="15.75" thickBot="1" x14ac:dyDescent="0.3">
      <c r="A695" s="61"/>
      <c r="B695" s="129"/>
      <c r="C695" s="129"/>
      <c r="D695" s="61"/>
      <c r="E695" s="71"/>
      <c r="F695" s="61"/>
      <c r="G695" s="61"/>
      <c r="H695" s="129"/>
      <c r="I695" s="61"/>
      <c r="J695" s="61"/>
      <c r="K695" s="62"/>
      <c r="L695" s="62"/>
      <c r="M695" s="60"/>
    </row>
    <row r="696" spans="1:13" ht="15.75" thickBot="1" x14ac:dyDescent="0.3">
      <c r="A696" s="61"/>
      <c r="B696" s="129"/>
      <c r="C696" s="129"/>
      <c r="D696" s="61"/>
      <c r="E696" s="71"/>
      <c r="F696" s="61"/>
      <c r="G696" s="61"/>
      <c r="H696" s="129"/>
      <c r="I696" s="61"/>
      <c r="J696" s="61"/>
      <c r="K696" s="62"/>
      <c r="L696" s="62"/>
      <c r="M696" s="60"/>
    </row>
    <row r="697" spans="1:13" ht="15.75" thickBot="1" x14ac:dyDescent="0.3">
      <c r="A697" s="61"/>
      <c r="B697" s="129"/>
      <c r="C697" s="129"/>
      <c r="D697" s="61"/>
      <c r="E697" s="71"/>
      <c r="F697" s="61"/>
      <c r="G697" s="61"/>
      <c r="H697" s="129"/>
      <c r="I697" s="61"/>
      <c r="J697" s="61"/>
      <c r="K697" s="62"/>
      <c r="L697" s="62"/>
      <c r="M697" s="60"/>
    </row>
    <row r="698" spans="1:13" ht="15.75" thickBot="1" x14ac:dyDescent="0.3">
      <c r="A698" s="61"/>
      <c r="B698" s="129"/>
      <c r="C698" s="129"/>
      <c r="D698" s="61"/>
      <c r="E698" s="71"/>
      <c r="F698" s="61"/>
      <c r="G698" s="61"/>
      <c r="H698" s="129"/>
      <c r="I698" s="61"/>
      <c r="J698" s="61"/>
      <c r="K698" s="62"/>
      <c r="L698" s="62"/>
      <c r="M698" s="60"/>
    </row>
    <row r="699" spans="1:13" ht="15.75" thickBot="1" x14ac:dyDescent="0.3">
      <c r="A699" s="61"/>
      <c r="B699" s="129"/>
      <c r="C699" s="129"/>
      <c r="D699" s="61"/>
      <c r="E699" s="71"/>
      <c r="F699" s="61"/>
      <c r="G699" s="61"/>
      <c r="H699" s="129"/>
      <c r="I699" s="61"/>
      <c r="J699" s="61"/>
      <c r="K699" s="62"/>
      <c r="L699" s="62"/>
      <c r="M699" s="60"/>
    </row>
    <row r="700" spans="1:13" ht="15.75" thickBot="1" x14ac:dyDescent="0.3">
      <c r="A700" s="61"/>
      <c r="B700" s="129"/>
      <c r="C700" s="129"/>
      <c r="D700" s="61"/>
      <c r="E700" s="71"/>
      <c r="F700" s="61"/>
      <c r="G700" s="61"/>
      <c r="H700" s="129"/>
      <c r="I700" s="61"/>
      <c r="J700" s="61"/>
      <c r="K700" s="62"/>
      <c r="L700" s="62"/>
      <c r="M700" s="60"/>
    </row>
    <row r="701" spans="1:13" ht="15.75" thickBot="1" x14ac:dyDescent="0.3">
      <c r="A701" s="61"/>
      <c r="B701" s="129"/>
      <c r="C701" s="129"/>
      <c r="D701" s="61"/>
      <c r="E701" s="71"/>
      <c r="F701" s="61"/>
      <c r="G701" s="61"/>
      <c r="H701" s="129"/>
      <c r="I701" s="61"/>
      <c r="J701" s="61"/>
      <c r="K701" s="62"/>
      <c r="L701" s="62"/>
      <c r="M701" s="60"/>
    </row>
    <row r="702" spans="1:13" ht="15.75" thickBot="1" x14ac:dyDescent="0.3">
      <c r="A702" s="61"/>
      <c r="B702" s="129"/>
      <c r="C702" s="129"/>
      <c r="D702" s="61"/>
      <c r="E702" s="71"/>
      <c r="F702" s="61"/>
      <c r="G702" s="61"/>
      <c r="H702" s="129"/>
      <c r="I702" s="61"/>
      <c r="J702" s="61"/>
      <c r="K702" s="62"/>
      <c r="L702" s="62"/>
      <c r="M702" s="60"/>
    </row>
    <row r="703" spans="1:13" ht="15.75" thickBot="1" x14ac:dyDescent="0.3">
      <c r="A703" s="61"/>
      <c r="B703" s="129"/>
      <c r="C703" s="129"/>
      <c r="D703" s="61"/>
      <c r="E703" s="71"/>
      <c r="F703" s="61"/>
      <c r="G703" s="61"/>
      <c r="H703" s="129"/>
      <c r="I703" s="61"/>
      <c r="J703" s="61"/>
      <c r="K703" s="62"/>
      <c r="L703" s="62"/>
      <c r="M703" s="60"/>
    </row>
    <row r="704" spans="1:13" ht="15.75" thickBot="1" x14ac:dyDescent="0.3">
      <c r="A704" s="61"/>
      <c r="B704" s="129"/>
      <c r="C704" s="129"/>
      <c r="D704" s="61"/>
      <c r="E704" s="71"/>
      <c r="F704" s="61"/>
      <c r="G704" s="61"/>
      <c r="H704" s="129"/>
      <c r="I704" s="61"/>
      <c r="J704" s="61"/>
      <c r="K704" s="62"/>
      <c r="L704" s="62"/>
      <c r="M704" s="60"/>
    </row>
    <row r="705" spans="1:13" ht="15.75" thickBot="1" x14ac:dyDescent="0.3">
      <c r="A705" s="61"/>
      <c r="B705" s="129"/>
      <c r="C705" s="129"/>
      <c r="D705" s="61"/>
      <c r="E705" s="71"/>
      <c r="F705" s="61"/>
      <c r="G705" s="61"/>
      <c r="H705" s="129"/>
      <c r="I705" s="61"/>
      <c r="J705" s="61"/>
      <c r="K705" s="62"/>
      <c r="L705" s="62"/>
      <c r="M705" s="60"/>
    </row>
    <row r="706" spans="1:13" ht="15.75" thickBot="1" x14ac:dyDescent="0.3">
      <c r="A706" s="61"/>
      <c r="B706" s="129"/>
      <c r="C706" s="129"/>
      <c r="D706" s="61"/>
      <c r="E706" s="71"/>
      <c r="F706" s="61"/>
      <c r="G706" s="61"/>
      <c r="H706" s="129"/>
      <c r="I706" s="61"/>
      <c r="J706" s="61"/>
      <c r="K706" s="62"/>
      <c r="L706" s="62"/>
      <c r="M706" s="60"/>
    </row>
    <row r="707" spans="1:13" ht="15.75" thickBot="1" x14ac:dyDescent="0.3">
      <c r="A707" s="61"/>
      <c r="B707" s="129"/>
      <c r="C707" s="129"/>
      <c r="D707" s="61"/>
      <c r="E707" s="71"/>
      <c r="F707" s="61"/>
      <c r="G707" s="61"/>
      <c r="H707" s="129"/>
      <c r="I707" s="61"/>
      <c r="J707" s="61"/>
      <c r="K707" s="62"/>
      <c r="L707" s="62"/>
      <c r="M707" s="60"/>
    </row>
    <row r="708" spans="1:13" ht="15.75" thickBot="1" x14ac:dyDescent="0.3">
      <c r="A708" s="61"/>
      <c r="B708" s="129"/>
      <c r="C708" s="129"/>
      <c r="D708" s="61"/>
      <c r="E708" s="71"/>
      <c r="F708" s="61"/>
      <c r="G708" s="61"/>
      <c r="H708" s="129"/>
      <c r="I708" s="61"/>
      <c r="J708" s="61"/>
      <c r="K708" s="62"/>
      <c r="L708" s="62"/>
      <c r="M708" s="60"/>
    </row>
    <row r="709" spans="1:13" ht="15.75" thickBot="1" x14ac:dyDescent="0.3">
      <c r="A709" s="61"/>
      <c r="B709" s="129"/>
      <c r="C709" s="129"/>
      <c r="D709" s="61"/>
      <c r="E709" s="71"/>
      <c r="F709" s="61"/>
      <c r="G709" s="61"/>
      <c r="H709" s="129"/>
      <c r="I709" s="61"/>
      <c r="J709" s="61"/>
      <c r="K709" s="62"/>
      <c r="L709" s="62"/>
      <c r="M709" s="60"/>
    </row>
    <row r="710" spans="1:13" ht="15.75" thickBot="1" x14ac:dyDescent="0.3">
      <c r="A710" s="61"/>
      <c r="B710" s="129"/>
      <c r="C710" s="129"/>
      <c r="D710" s="61"/>
      <c r="E710" s="71"/>
      <c r="F710" s="61"/>
      <c r="G710" s="61"/>
      <c r="H710" s="129"/>
      <c r="I710" s="61"/>
      <c r="J710" s="61"/>
      <c r="K710" s="62"/>
      <c r="L710" s="62"/>
      <c r="M710" s="60"/>
    </row>
    <row r="711" spans="1:13" ht="15.75" thickBot="1" x14ac:dyDescent="0.3">
      <c r="A711" s="61"/>
      <c r="B711" s="129"/>
      <c r="C711" s="129"/>
      <c r="D711" s="61"/>
      <c r="E711" s="71"/>
      <c r="F711" s="61"/>
      <c r="G711" s="61"/>
      <c r="H711" s="129"/>
      <c r="I711" s="61"/>
      <c r="J711" s="61"/>
      <c r="K711" s="62"/>
      <c r="L711" s="62"/>
      <c r="M711" s="60"/>
    </row>
    <row r="712" spans="1:13" ht="15.75" thickBot="1" x14ac:dyDescent="0.3">
      <c r="A712" s="61"/>
      <c r="B712" s="129"/>
      <c r="C712" s="129"/>
      <c r="D712" s="61"/>
      <c r="E712" s="71"/>
      <c r="F712" s="61"/>
      <c r="G712" s="61"/>
      <c r="H712" s="129"/>
      <c r="I712" s="61"/>
      <c r="J712" s="61"/>
      <c r="K712" s="62"/>
      <c r="L712" s="62"/>
      <c r="M712" s="60"/>
    </row>
    <row r="713" spans="1:13" ht="15.75" thickBot="1" x14ac:dyDescent="0.3">
      <c r="A713" s="61"/>
      <c r="B713" s="129"/>
      <c r="C713" s="129"/>
      <c r="D713" s="61"/>
      <c r="E713" s="71"/>
      <c r="F713" s="61"/>
      <c r="G713" s="61"/>
      <c r="H713" s="129"/>
      <c r="I713" s="61"/>
      <c r="J713" s="61"/>
      <c r="K713" s="62"/>
      <c r="L713" s="62"/>
      <c r="M713" s="60"/>
    </row>
    <row r="714" spans="1:13" ht="15.75" thickBot="1" x14ac:dyDescent="0.3">
      <c r="A714" s="61"/>
      <c r="B714" s="129"/>
      <c r="C714" s="129"/>
      <c r="D714" s="61"/>
      <c r="E714" s="71"/>
      <c r="F714" s="61"/>
      <c r="G714" s="61"/>
      <c r="H714" s="129"/>
      <c r="I714" s="61"/>
      <c r="J714" s="61"/>
      <c r="K714" s="62"/>
      <c r="L714" s="62"/>
      <c r="M714" s="60"/>
    </row>
    <row r="715" spans="1:13" ht="15.75" thickBot="1" x14ac:dyDescent="0.3">
      <c r="A715" s="61"/>
      <c r="B715" s="129"/>
      <c r="C715" s="129"/>
      <c r="D715" s="61"/>
      <c r="E715" s="71"/>
      <c r="F715" s="61"/>
      <c r="G715" s="61"/>
      <c r="H715" s="129"/>
      <c r="I715" s="61"/>
      <c r="J715" s="61"/>
      <c r="K715" s="62"/>
      <c r="L715" s="62"/>
      <c r="M715" s="60"/>
    </row>
    <row r="716" spans="1:13" ht="15.75" thickBot="1" x14ac:dyDescent="0.3">
      <c r="A716" s="61"/>
      <c r="B716" s="129"/>
      <c r="C716" s="129"/>
      <c r="D716" s="61"/>
      <c r="E716" s="71"/>
      <c r="F716" s="61"/>
      <c r="G716" s="61"/>
      <c r="H716" s="129"/>
      <c r="I716" s="61"/>
      <c r="J716" s="61"/>
      <c r="K716" s="62"/>
      <c r="L716" s="62"/>
      <c r="M716" s="60"/>
    </row>
    <row r="717" spans="1:13" ht="15.75" thickBot="1" x14ac:dyDescent="0.3">
      <c r="A717" s="61"/>
      <c r="B717" s="129"/>
      <c r="C717" s="129"/>
      <c r="D717" s="61"/>
      <c r="E717" s="71"/>
      <c r="F717" s="61"/>
      <c r="G717" s="61"/>
      <c r="H717" s="129"/>
      <c r="I717" s="61"/>
      <c r="J717" s="61"/>
      <c r="K717" s="62"/>
      <c r="L717" s="62"/>
      <c r="M717" s="60"/>
    </row>
    <row r="718" spans="1:13" ht="15.75" thickBot="1" x14ac:dyDescent="0.3">
      <c r="A718" s="61"/>
      <c r="B718" s="129"/>
      <c r="C718" s="129"/>
      <c r="D718" s="61"/>
      <c r="E718" s="71"/>
      <c r="F718" s="61"/>
      <c r="G718" s="61"/>
      <c r="H718" s="129"/>
      <c r="I718" s="61"/>
      <c r="J718" s="61"/>
      <c r="K718" s="62"/>
      <c r="L718" s="62"/>
      <c r="M718" s="60"/>
    </row>
    <row r="719" spans="1:13" ht="15.75" thickBot="1" x14ac:dyDescent="0.3">
      <c r="A719" s="61"/>
      <c r="B719" s="129"/>
      <c r="C719" s="129"/>
      <c r="D719" s="61"/>
      <c r="E719" s="71"/>
      <c r="F719" s="61"/>
      <c r="G719" s="61"/>
      <c r="H719" s="129"/>
      <c r="I719" s="61"/>
      <c r="J719" s="61"/>
      <c r="K719" s="62"/>
      <c r="L719" s="62"/>
      <c r="M719" s="60"/>
    </row>
    <row r="720" spans="1:13" ht="15.75" thickBot="1" x14ac:dyDescent="0.3">
      <c r="A720" s="61"/>
      <c r="B720" s="129"/>
      <c r="C720" s="129"/>
      <c r="D720" s="61"/>
      <c r="E720" s="71"/>
      <c r="F720" s="61"/>
      <c r="G720" s="61"/>
      <c r="H720" s="129"/>
      <c r="I720" s="61"/>
      <c r="J720" s="61"/>
      <c r="K720" s="62"/>
      <c r="L720" s="62"/>
      <c r="M720" s="60"/>
    </row>
    <row r="721" spans="1:13" ht="15.75" thickBot="1" x14ac:dyDescent="0.3">
      <c r="A721" s="61"/>
      <c r="B721" s="129"/>
      <c r="C721" s="129"/>
      <c r="D721" s="61"/>
      <c r="E721" s="71"/>
      <c r="F721" s="61"/>
      <c r="G721" s="61"/>
      <c r="H721" s="129"/>
      <c r="I721" s="61"/>
      <c r="J721" s="61"/>
      <c r="K721" s="62"/>
      <c r="L721" s="62"/>
      <c r="M721" s="60"/>
    </row>
    <row r="722" spans="1:13" ht="15.75" thickBot="1" x14ac:dyDescent="0.3">
      <c r="A722" s="61"/>
      <c r="B722" s="129"/>
      <c r="C722" s="129"/>
      <c r="D722" s="61"/>
      <c r="E722" s="71"/>
      <c r="F722" s="61"/>
      <c r="G722" s="61"/>
      <c r="H722" s="129"/>
      <c r="I722" s="61"/>
      <c r="J722" s="61"/>
      <c r="K722" s="62"/>
      <c r="L722" s="62"/>
      <c r="M722" s="60"/>
    </row>
    <row r="723" spans="1:13" ht="15.75" thickBot="1" x14ac:dyDescent="0.3">
      <c r="A723" s="61"/>
      <c r="B723" s="129"/>
      <c r="C723" s="129"/>
      <c r="D723" s="61"/>
      <c r="E723" s="71"/>
      <c r="F723" s="61"/>
      <c r="G723" s="61"/>
      <c r="H723" s="129"/>
      <c r="I723" s="61"/>
      <c r="J723" s="61"/>
      <c r="K723" s="62"/>
      <c r="L723" s="62"/>
      <c r="M723" s="60"/>
    </row>
    <row r="724" spans="1:13" ht="15.75" thickBot="1" x14ac:dyDescent="0.3">
      <c r="A724" s="61"/>
      <c r="B724" s="129"/>
      <c r="C724" s="129"/>
      <c r="D724" s="61"/>
      <c r="E724" s="71"/>
      <c r="F724" s="61"/>
      <c r="G724" s="61"/>
      <c r="H724" s="129"/>
      <c r="I724" s="61"/>
      <c r="J724" s="61"/>
      <c r="K724" s="62"/>
      <c r="L724" s="62"/>
      <c r="M724" s="60"/>
    </row>
    <row r="725" spans="1:13" ht="15.75" thickBot="1" x14ac:dyDescent="0.3">
      <c r="A725" s="61"/>
      <c r="B725" s="129"/>
      <c r="C725" s="129"/>
      <c r="D725" s="61"/>
      <c r="E725" s="71"/>
      <c r="F725" s="61"/>
      <c r="G725" s="61"/>
      <c r="H725" s="129"/>
      <c r="I725" s="61"/>
      <c r="J725" s="61"/>
      <c r="K725" s="62"/>
      <c r="L725" s="62"/>
      <c r="M725" s="60"/>
    </row>
    <row r="726" spans="1:13" ht="15.75" thickBot="1" x14ac:dyDescent="0.3">
      <c r="A726" s="61"/>
      <c r="B726" s="129"/>
      <c r="C726" s="129"/>
      <c r="D726" s="61"/>
      <c r="E726" s="71"/>
      <c r="F726" s="61"/>
      <c r="G726" s="61"/>
      <c r="H726" s="129"/>
      <c r="I726" s="61"/>
      <c r="J726" s="61"/>
      <c r="K726" s="62"/>
      <c r="L726" s="62"/>
      <c r="M726" s="60"/>
    </row>
    <row r="727" spans="1:13" ht="15.75" thickBot="1" x14ac:dyDescent="0.3">
      <c r="A727" s="61"/>
      <c r="B727" s="129"/>
      <c r="C727" s="129"/>
      <c r="D727" s="61"/>
      <c r="E727" s="71"/>
      <c r="F727" s="61"/>
      <c r="G727" s="61"/>
      <c r="H727" s="129"/>
      <c r="I727" s="61"/>
      <c r="J727" s="61"/>
      <c r="K727" s="62"/>
      <c r="L727" s="62"/>
      <c r="M727" s="60"/>
    </row>
    <row r="728" spans="1:13" ht="15.75" thickBot="1" x14ac:dyDescent="0.3">
      <c r="A728" s="61"/>
      <c r="B728" s="129"/>
      <c r="C728" s="129"/>
      <c r="D728" s="61"/>
      <c r="E728" s="71"/>
      <c r="F728" s="61"/>
      <c r="G728" s="61"/>
      <c r="H728" s="129"/>
      <c r="I728" s="61"/>
      <c r="J728" s="61"/>
      <c r="K728" s="62"/>
      <c r="L728" s="62"/>
      <c r="M728" s="60"/>
    </row>
    <row r="729" spans="1:13" ht="15.75" thickBot="1" x14ac:dyDescent="0.3">
      <c r="A729" s="61"/>
      <c r="B729" s="129"/>
      <c r="C729" s="129"/>
      <c r="D729" s="61"/>
      <c r="E729" s="71"/>
      <c r="F729" s="61"/>
      <c r="G729" s="61"/>
      <c r="H729" s="129"/>
      <c r="I729" s="61"/>
      <c r="J729" s="61"/>
      <c r="K729" s="62"/>
      <c r="L729" s="62"/>
      <c r="M729" s="60"/>
    </row>
    <row r="730" spans="1:13" ht="15.75" thickBot="1" x14ac:dyDescent="0.3">
      <c r="A730" s="61"/>
      <c r="B730" s="129"/>
      <c r="C730" s="129"/>
      <c r="D730" s="61"/>
      <c r="E730" s="71"/>
      <c r="F730" s="61"/>
      <c r="G730" s="61"/>
      <c r="H730" s="129"/>
      <c r="I730" s="61"/>
      <c r="J730" s="61"/>
      <c r="K730" s="62"/>
      <c r="L730" s="62"/>
      <c r="M730" s="60"/>
    </row>
    <row r="731" spans="1:13" ht="15.75" thickBot="1" x14ac:dyDescent="0.3">
      <c r="A731" s="61"/>
      <c r="B731" s="129"/>
      <c r="C731" s="129"/>
      <c r="D731" s="61"/>
      <c r="E731" s="71"/>
      <c r="F731" s="61"/>
      <c r="G731" s="61"/>
      <c r="H731" s="129"/>
      <c r="I731" s="61"/>
      <c r="J731" s="61"/>
      <c r="K731" s="62"/>
      <c r="L731" s="62"/>
      <c r="M731" s="60"/>
    </row>
    <row r="732" spans="1:13" ht="15.75" thickBot="1" x14ac:dyDescent="0.3">
      <c r="A732" s="61"/>
      <c r="B732" s="129"/>
      <c r="C732" s="129"/>
      <c r="D732" s="61"/>
      <c r="E732" s="71"/>
      <c r="F732" s="61"/>
      <c r="G732" s="61"/>
      <c r="H732" s="129"/>
      <c r="I732" s="61"/>
      <c r="J732" s="61"/>
      <c r="K732" s="62"/>
      <c r="L732" s="62"/>
      <c r="M732" s="60"/>
    </row>
    <row r="733" spans="1:13" ht="15.75" thickBot="1" x14ac:dyDescent="0.3">
      <c r="A733" s="61"/>
      <c r="B733" s="129"/>
      <c r="C733" s="129"/>
      <c r="D733" s="61"/>
      <c r="E733" s="71"/>
      <c r="F733" s="61"/>
      <c r="G733" s="61"/>
      <c r="H733" s="129"/>
      <c r="I733" s="61"/>
      <c r="J733" s="61"/>
      <c r="K733" s="62"/>
      <c r="L733" s="62"/>
      <c r="M733" s="60"/>
    </row>
    <row r="734" spans="1:13" ht="15.75" thickBot="1" x14ac:dyDescent="0.3">
      <c r="A734" s="61"/>
      <c r="B734" s="129"/>
      <c r="C734" s="129"/>
      <c r="D734" s="61"/>
      <c r="E734" s="71"/>
      <c r="F734" s="61"/>
      <c r="G734" s="61"/>
      <c r="H734" s="129"/>
      <c r="I734" s="61"/>
      <c r="J734" s="61"/>
      <c r="K734" s="62"/>
      <c r="L734" s="62"/>
      <c r="M734" s="60"/>
    </row>
    <row r="735" spans="1:13" ht="15.75" thickBot="1" x14ac:dyDescent="0.3">
      <c r="A735" s="61"/>
      <c r="B735" s="129"/>
      <c r="C735" s="129"/>
      <c r="D735" s="61"/>
      <c r="E735" s="71"/>
      <c r="F735" s="61"/>
      <c r="G735" s="61"/>
      <c r="H735" s="129"/>
      <c r="I735" s="61"/>
      <c r="J735" s="61"/>
      <c r="K735" s="62"/>
      <c r="L735" s="62"/>
      <c r="M735" s="60"/>
    </row>
    <row r="736" spans="1:13" ht="15.75" thickBot="1" x14ac:dyDescent="0.3">
      <c r="A736" s="61"/>
      <c r="B736" s="129"/>
      <c r="C736" s="129"/>
      <c r="D736" s="61"/>
      <c r="E736" s="71"/>
      <c r="F736" s="61"/>
      <c r="G736" s="61"/>
      <c r="H736" s="129"/>
      <c r="I736" s="61"/>
      <c r="J736" s="61"/>
      <c r="K736" s="62"/>
      <c r="L736" s="62"/>
      <c r="M736" s="60"/>
    </row>
    <row r="737" spans="1:13" ht="15.75" thickBot="1" x14ac:dyDescent="0.3">
      <c r="A737" s="61"/>
      <c r="B737" s="129"/>
      <c r="C737" s="129"/>
      <c r="D737" s="61"/>
      <c r="E737" s="71"/>
      <c r="F737" s="61"/>
      <c r="G737" s="61"/>
      <c r="H737" s="129"/>
      <c r="I737" s="61"/>
      <c r="J737" s="61"/>
      <c r="K737" s="62"/>
      <c r="L737" s="62"/>
      <c r="M737" s="60"/>
    </row>
    <row r="738" spans="1:13" ht="15.75" thickBot="1" x14ac:dyDescent="0.3">
      <c r="A738" s="61"/>
      <c r="B738" s="129"/>
      <c r="C738" s="129"/>
      <c r="D738" s="61"/>
      <c r="E738" s="71"/>
      <c r="F738" s="61"/>
      <c r="G738" s="61"/>
      <c r="H738" s="129"/>
      <c r="I738" s="61"/>
      <c r="J738" s="61"/>
      <c r="K738" s="62"/>
      <c r="L738" s="62"/>
      <c r="M738" s="60"/>
    </row>
    <row r="739" spans="1:13" ht="15.75" thickBot="1" x14ac:dyDescent="0.3">
      <c r="A739" s="61"/>
      <c r="B739" s="129"/>
      <c r="C739" s="129"/>
      <c r="D739" s="61"/>
      <c r="E739" s="71"/>
      <c r="F739" s="61"/>
      <c r="G739" s="61"/>
      <c r="H739" s="129"/>
      <c r="I739" s="61"/>
      <c r="J739" s="61"/>
      <c r="K739" s="62"/>
      <c r="L739" s="62"/>
      <c r="M739" s="60"/>
    </row>
    <row r="740" spans="1:13" ht="15.75" thickBot="1" x14ac:dyDescent="0.3">
      <c r="A740" s="61"/>
      <c r="B740" s="129"/>
      <c r="C740" s="129"/>
      <c r="D740" s="61"/>
      <c r="E740" s="71"/>
      <c r="F740" s="61"/>
      <c r="G740" s="61"/>
      <c r="H740" s="129"/>
      <c r="I740" s="61"/>
      <c r="J740" s="61"/>
      <c r="K740" s="62"/>
      <c r="L740" s="62"/>
      <c r="M740" s="60"/>
    </row>
    <row r="741" spans="1:13" ht="15.75" thickBot="1" x14ac:dyDescent="0.3">
      <c r="A741" s="61"/>
      <c r="B741" s="129"/>
      <c r="C741" s="129"/>
      <c r="D741" s="61"/>
      <c r="E741" s="71"/>
      <c r="F741" s="61"/>
      <c r="G741" s="61"/>
      <c r="H741" s="129"/>
      <c r="I741" s="61"/>
      <c r="J741" s="61"/>
      <c r="K741" s="62"/>
      <c r="L741" s="62"/>
      <c r="M741" s="60"/>
    </row>
    <row r="742" spans="1:13" ht="15.75" thickBot="1" x14ac:dyDescent="0.3">
      <c r="A742" s="61"/>
      <c r="B742" s="129"/>
      <c r="C742" s="129"/>
      <c r="D742" s="61"/>
      <c r="E742" s="71"/>
      <c r="F742" s="61"/>
      <c r="G742" s="61"/>
      <c r="H742" s="129"/>
      <c r="I742" s="61"/>
      <c r="J742" s="61"/>
      <c r="K742" s="62"/>
      <c r="L742" s="62"/>
      <c r="M742" s="60"/>
    </row>
    <row r="743" spans="1:13" ht="15.75" thickBot="1" x14ac:dyDescent="0.3">
      <c r="A743" s="61"/>
      <c r="B743" s="129"/>
      <c r="C743" s="129"/>
      <c r="D743" s="61"/>
      <c r="E743" s="71"/>
      <c r="F743" s="61"/>
      <c r="G743" s="61"/>
      <c r="H743" s="129"/>
      <c r="I743" s="61"/>
      <c r="J743" s="61"/>
      <c r="K743" s="62"/>
      <c r="L743" s="62"/>
      <c r="M743" s="60"/>
    </row>
    <row r="744" spans="1:13" ht="15.75" thickBot="1" x14ac:dyDescent="0.3">
      <c r="A744" s="61"/>
      <c r="B744" s="129"/>
      <c r="C744" s="129"/>
      <c r="D744" s="61"/>
      <c r="E744" s="71"/>
      <c r="F744" s="61"/>
      <c r="G744" s="61"/>
      <c r="H744" s="129"/>
      <c r="I744" s="61"/>
      <c r="J744" s="61"/>
      <c r="K744" s="62"/>
      <c r="L744" s="62"/>
      <c r="M744" s="60"/>
    </row>
    <row r="745" spans="1:13" ht="15.75" thickBot="1" x14ac:dyDescent="0.3">
      <c r="A745" s="61"/>
      <c r="B745" s="129"/>
      <c r="C745" s="129"/>
      <c r="D745" s="61"/>
      <c r="E745" s="71"/>
      <c r="F745" s="61"/>
      <c r="G745" s="61"/>
      <c r="H745" s="129"/>
      <c r="I745" s="61"/>
      <c r="J745" s="61"/>
      <c r="K745" s="62"/>
      <c r="L745" s="62"/>
      <c r="M745" s="60"/>
    </row>
    <row r="746" spans="1:13" ht="15.75" thickBot="1" x14ac:dyDescent="0.3">
      <c r="A746" s="61"/>
      <c r="B746" s="129"/>
      <c r="C746" s="129"/>
      <c r="D746" s="61"/>
      <c r="E746" s="71"/>
      <c r="F746" s="61"/>
      <c r="G746" s="61"/>
      <c r="H746" s="129"/>
      <c r="I746" s="61"/>
      <c r="J746" s="61"/>
      <c r="K746" s="62"/>
      <c r="L746" s="62"/>
      <c r="M746" s="60"/>
    </row>
    <row r="747" spans="1:13" ht="15.75" thickBot="1" x14ac:dyDescent="0.3">
      <c r="A747" s="61"/>
      <c r="B747" s="129"/>
      <c r="C747" s="129"/>
      <c r="D747" s="61"/>
      <c r="E747" s="71"/>
      <c r="F747" s="61"/>
      <c r="G747" s="61"/>
      <c r="H747" s="129"/>
      <c r="I747" s="61"/>
      <c r="J747" s="61"/>
      <c r="K747" s="62"/>
      <c r="L747" s="62"/>
      <c r="M747" s="60"/>
    </row>
    <row r="748" spans="1:13" ht="15.75" thickBot="1" x14ac:dyDescent="0.3">
      <c r="A748" s="61"/>
      <c r="B748" s="129"/>
      <c r="C748" s="129"/>
      <c r="D748" s="61"/>
      <c r="E748" s="71"/>
      <c r="F748" s="61"/>
      <c r="G748" s="61"/>
      <c r="H748" s="129"/>
      <c r="I748" s="61"/>
      <c r="J748" s="61"/>
      <c r="K748" s="62"/>
      <c r="L748" s="62"/>
      <c r="M748" s="60"/>
    </row>
    <row r="749" spans="1:13" ht="15.75" thickBot="1" x14ac:dyDescent="0.3">
      <c r="A749" s="61"/>
      <c r="B749" s="129"/>
      <c r="C749" s="129"/>
      <c r="D749" s="61"/>
      <c r="E749" s="71"/>
      <c r="F749" s="61"/>
      <c r="G749" s="61"/>
      <c r="H749" s="129"/>
      <c r="I749" s="61"/>
      <c r="J749" s="61"/>
      <c r="K749" s="62"/>
      <c r="L749" s="62"/>
      <c r="M749" s="60"/>
    </row>
    <row r="750" spans="1:13" ht="15.75" thickBot="1" x14ac:dyDescent="0.3">
      <c r="A750" s="61"/>
      <c r="B750" s="129"/>
      <c r="C750" s="129"/>
      <c r="D750" s="61"/>
      <c r="E750" s="71"/>
      <c r="F750" s="61"/>
      <c r="G750" s="61"/>
      <c r="H750" s="129"/>
      <c r="I750" s="61"/>
      <c r="J750" s="61"/>
      <c r="K750" s="62"/>
      <c r="L750" s="62"/>
      <c r="M750" s="60"/>
    </row>
    <row r="751" spans="1:13" ht="15.75" thickBot="1" x14ac:dyDescent="0.3">
      <c r="A751" s="61"/>
      <c r="B751" s="129"/>
      <c r="C751" s="129"/>
      <c r="D751" s="61"/>
      <c r="E751" s="71"/>
      <c r="F751" s="61"/>
      <c r="G751" s="61"/>
      <c r="H751" s="129"/>
      <c r="I751" s="61"/>
      <c r="J751" s="61"/>
      <c r="K751" s="62"/>
      <c r="L751" s="62"/>
      <c r="M751" s="60"/>
    </row>
    <row r="752" spans="1:13" ht="15.75" thickBot="1" x14ac:dyDescent="0.3">
      <c r="A752" s="61"/>
      <c r="B752" s="129"/>
      <c r="C752" s="129"/>
      <c r="D752" s="61"/>
      <c r="E752" s="71"/>
      <c r="F752" s="61"/>
      <c r="G752" s="61"/>
      <c r="H752" s="129"/>
      <c r="I752" s="61"/>
      <c r="J752" s="61"/>
      <c r="K752" s="62"/>
      <c r="L752" s="62"/>
      <c r="M752" s="60"/>
    </row>
    <row r="753" spans="1:13" ht="15.75" thickBot="1" x14ac:dyDescent="0.3">
      <c r="A753" s="61"/>
      <c r="B753" s="129"/>
      <c r="C753" s="129"/>
      <c r="D753" s="61"/>
      <c r="E753" s="71"/>
      <c r="F753" s="61"/>
      <c r="G753" s="61"/>
      <c r="H753" s="129"/>
      <c r="I753" s="61"/>
      <c r="J753" s="61"/>
      <c r="K753" s="62"/>
      <c r="L753" s="62"/>
      <c r="M753" s="60"/>
    </row>
    <row r="754" spans="1:13" ht="15.75" thickBot="1" x14ac:dyDescent="0.3">
      <c r="A754" s="61"/>
      <c r="B754" s="129"/>
      <c r="C754" s="129"/>
      <c r="D754" s="61"/>
      <c r="E754" s="71"/>
      <c r="F754" s="61"/>
      <c r="G754" s="61"/>
      <c r="H754" s="129"/>
      <c r="I754" s="61"/>
      <c r="J754" s="61"/>
      <c r="K754" s="62"/>
      <c r="L754" s="62"/>
      <c r="M754" s="60"/>
    </row>
    <row r="755" spans="1:13" ht="15.75" thickBot="1" x14ac:dyDescent="0.3">
      <c r="A755" s="61"/>
      <c r="B755" s="129"/>
      <c r="C755" s="129"/>
      <c r="D755" s="61"/>
      <c r="E755" s="71"/>
      <c r="F755" s="61"/>
      <c r="G755" s="61"/>
      <c r="H755" s="129"/>
      <c r="I755" s="61"/>
      <c r="J755" s="61"/>
      <c r="K755" s="62"/>
      <c r="L755" s="62"/>
      <c r="M755" s="60"/>
    </row>
    <row r="756" spans="1:13" ht="15.75" thickBot="1" x14ac:dyDescent="0.3">
      <c r="A756" s="61"/>
      <c r="B756" s="129"/>
      <c r="C756" s="129"/>
      <c r="D756" s="61"/>
      <c r="E756" s="71"/>
      <c r="F756" s="61"/>
      <c r="G756" s="61"/>
      <c r="H756" s="129"/>
      <c r="I756" s="61"/>
      <c r="J756" s="61"/>
      <c r="K756" s="62"/>
      <c r="L756" s="62"/>
      <c r="M756" s="60"/>
    </row>
    <row r="757" spans="1:13" ht="15.75" thickBot="1" x14ac:dyDescent="0.3">
      <c r="A757" s="61"/>
      <c r="B757" s="129"/>
      <c r="C757" s="129"/>
      <c r="D757" s="61"/>
      <c r="E757" s="71"/>
      <c r="F757" s="61"/>
      <c r="G757" s="61"/>
      <c r="H757" s="129"/>
      <c r="I757" s="61"/>
      <c r="J757" s="61"/>
      <c r="K757" s="62"/>
      <c r="L757" s="62"/>
      <c r="M757" s="60"/>
    </row>
    <row r="758" spans="1:13" ht="15.75" thickBot="1" x14ac:dyDescent="0.3">
      <c r="A758" s="61"/>
      <c r="B758" s="129"/>
      <c r="C758" s="129"/>
      <c r="D758" s="61"/>
      <c r="E758" s="71"/>
      <c r="F758" s="61"/>
      <c r="G758" s="61"/>
      <c r="H758" s="129"/>
      <c r="I758" s="61"/>
      <c r="J758" s="61"/>
      <c r="K758" s="62"/>
      <c r="L758" s="62"/>
      <c r="M758" s="60"/>
    </row>
    <row r="759" spans="1:13" ht="15.75" thickBot="1" x14ac:dyDescent="0.3">
      <c r="A759" s="61"/>
      <c r="B759" s="129"/>
      <c r="C759" s="129"/>
      <c r="D759" s="61"/>
      <c r="E759" s="71"/>
      <c r="F759" s="61"/>
      <c r="G759" s="61"/>
      <c r="H759" s="129"/>
      <c r="I759" s="61"/>
      <c r="J759" s="61"/>
      <c r="K759" s="62"/>
      <c r="L759" s="62"/>
      <c r="M759" s="60"/>
    </row>
    <row r="760" spans="1:13" ht="15.75" thickBot="1" x14ac:dyDescent="0.3">
      <c r="A760" s="61"/>
      <c r="B760" s="129"/>
      <c r="C760" s="129"/>
      <c r="D760" s="61"/>
      <c r="E760" s="71"/>
      <c r="F760" s="61"/>
      <c r="G760" s="61"/>
      <c r="H760" s="129"/>
      <c r="I760" s="61"/>
      <c r="J760" s="61"/>
      <c r="K760" s="62"/>
      <c r="L760" s="62"/>
      <c r="M760" s="60"/>
    </row>
    <row r="761" spans="1:13" ht="15.75" thickBot="1" x14ac:dyDescent="0.3">
      <c r="A761" s="61"/>
      <c r="B761" s="129"/>
      <c r="C761" s="129"/>
      <c r="D761" s="61"/>
      <c r="E761" s="71"/>
      <c r="F761" s="61"/>
      <c r="G761" s="61"/>
      <c r="H761" s="129"/>
      <c r="I761" s="61"/>
      <c r="J761" s="61"/>
      <c r="K761" s="62"/>
      <c r="L761" s="62"/>
      <c r="M761" s="60"/>
    </row>
    <row r="762" spans="1:13" ht="15.75" thickBot="1" x14ac:dyDescent="0.3">
      <c r="A762" s="61"/>
      <c r="B762" s="129"/>
      <c r="C762" s="129"/>
      <c r="D762" s="61"/>
      <c r="E762" s="71"/>
      <c r="F762" s="61"/>
      <c r="G762" s="61"/>
      <c r="H762" s="129"/>
      <c r="I762" s="61"/>
      <c r="J762" s="61"/>
      <c r="K762" s="62"/>
      <c r="L762" s="62"/>
      <c r="M762" s="60"/>
    </row>
    <row r="763" spans="1:13" ht="15.75" thickBot="1" x14ac:dyDescent="0.3">
      <c r="A763" s="61"/>
      <c r="B763" s="129"/>
      <c r="C763" s="129"/>
      <c r="D763" s="61"/>
      <c r="E763" s="71"/>
      <c r="F763" s="61"/>
      <c r="G763" s="61"/>
      <c r="H763" s="129"/>
      <c r="I763" s="61"/>
      <c r="J763" s="61"/>
      <c r="K763" s="62"/>
      <c r="L763" s="62"/>
      <c r="M763" s="60"/>
    </row>
    <row r="764" spans="1:13" ht="15.75" thickBot="1" x14ac:dyDescent="0.3">
      <c r="A764" s="61"/>
      <c r="B764" s="129"/>
      <c r="C764" s="129"/>
      <c r="D764" s="61"/>
      <c r="E764" s="71"/>
      <c r="F764" s="61"/>
      <c r="G764" s="61"/>
      <c r="H764" s="129"/>
      <c r="I764" s="61"/>
      <c r="J764" s="61"/>
      <c r="K764" s="62"/>
      <c r="L764" s="62"/>
      <c r="M764" s="60"/>
    </row>
    <row r="765" spans="1:13" ht="15.75" thickBot="1" x14ac:dyDescent="0.3">
      <c r="A765" s="61"/>
      <c r="B765" s="129"/>
      <c r="C765" s="129"/>
      <c r="D765" s="61"/>
      <c r="E765" s="71"/>
      <c r="F765" s="61"/>
      <c r="G765" s="61"/>
      <c r="H765" s="129"/>
      <c r="I765" s="61"/>
      <c r="J765" s="61"/>
      <c r="K765" s="62"/>
      <c r="L765" s="62"/>
      <c r="M765" s="60"/>
    </row>
    <row r="766" spans="1:13" ht="15.75" thickBot="1" x14ac:dyDescent="0.3">
      <c r="A766" s="61"/>
      <c r="B766" s="129"/>
      <c r="C766" s="129"/>
      <c r="D766" s="61"/>
      <c r="E766" s="71"/>
      <c r="F766" s="61"/>
      <c r="G766" s="61"/>
      <c r="H766" s="129"/>
      <c r="I766" s="61"/>
      <c r="J766" s="61"/>
      <c r="K766" s="62"/>
      <c r="L766" s="62"/>
      <c r="M766" s="60"/>
    </row>
    <row r="767" spans="1:13" ht="15.75" thickBot="1" x14ac:dyDescent="0.3">
      <c r="A767" s="61"/>
      <c r="B767" s="129"/>
      <c r="C767" s="129"/>
      <c r="D767" s="61"/>
      <c r="E767" s="71"/>
      <c r="F767" s="61"/>
      <c r="G767" s="61"/>
      <c r="H767" s="129"/>
      <c r="I767" s="61"/>
      <c r="J767" s="61"/>
      <c r="K767" s="62"/>
      <c r="L767" s="62"/>
      <c r="M767" s="60"/>
    </row>
    <row r="768" spans="1:13" ht="15.75" thickBot="1" x14ac:dyDescent="0.3">
      <c r="A768" s="61"/>
      <c r="B768" s="129"/>
      <c r="C768" s="129"/>
      <c r="D768" s="61"/>
      <c r="E768" s="71"/>
      <c r="F768" s="61"/>
      <c r="G768" s="61"/>
      <c r="H768" s="129"/>
      <c r="I768" s="61"/>
      <c r="J768" s="61"/>
      <c r="K768" s="62"/>
      <c r="L768" s="62"/>
      <c r="M768" s="60"/>
    </row>
    <row r="769" spans="1:13" ht="15.75" thickBot="1" x14ac:dyDescent="0.3">
      <c r="A769" s="61"/>
      <c r="B769" s="129"/>
      <c r="C769" s="129"/>
      <c r="D769" s="61"/>
      <c r="E769" s="71"/>
      <c r="F769" s="61"/>
      <c r="G769" s="61"/>
      <c r="H769" s="129"/>
      <c r="I769" s="61"/>
      <c r="J769" s="61"/>
      <c r="K769" s="62"/>
      <c r="L769" s="62"/>
      <c r="M769" s="60"/>
    </row>
    <row r="770" spans="1:13" ht="15.75" thickBot="1" x14ac:dyDescent="0.3">
      <c r="A770" s="61"/>
      <c r="B770" s="129"/>
      <c r="C770" s="129"/>
      <c r="D770" s="61"/>
      <c r="E770" s="71"/>
      <c r="F770" s="61"/>
      <c r="G770" s="61"/>
      <c r="H770" s="129"/>
      <c r="I770" s="61"/>
      <c r="J770" s="61"/>
      <c r="K770" s="62"/>
      <c r="L770" s="62"/>
      <c r="M770" s="60"/>
    </row>
    <row r="771" spans="1:13" ht="15.75" thickBot="1" x14ac:dyDescent="0.3">
      <c r="A771" s="61"/>
      <c r="B771" s="129"/>
      <c r="C771" s="129"/>
      <c r="D771" s="61"/>
      <c r="E771" s="71"/>
      <c r="F771" s="61"/>
      <c r="G771" s="61"/>
      <c r="H771" s="129"/>
      <c r="I771" s="61"/>
      <c r="J771" s="61"/>
      <c r="K771" s="62"/>
      <c r="L771" s="62"/>
      <c r="M771" s="60"/>
    </row>
    <row r="772" spans="1:13" ht="15.75" thickBot="1" x14ac:dyDescent="0.3">
      <c r="A772" s="61"/>
      <c r="B772" s="129"/>
      <c r="C772" s="129"/>
      <c r="D772" s="61"/>
      <c r="E772" s="71"/>
      <c r="F772" s="61"/>
      <c r="G772" s="61"/>
      <c r="H772" s="129"/>
      <c r="I772" s="61"/>
      <c r="J772" s="61"/>
      <c r="K772" s="62"/>
      <c r="L772" s="62"/>
      <c r="M772" s="60"/>
    </row>
    <row r="773" spans="1:13" ht="15.75" thickBot="1" x14ac:dyDescent="0.3">
      <c r="A773" s="61"/>
      <c r="B773" s="129"/>
      <c r="C773" s="129"/>
      <c r="D773" s="61"/>
      <c r="E773" s="71"/>
      <c r="F773" s="61"/>
      <c r="G773" s="61"/>
      <c r="H773" s="129"/>
      <c r="I773" s="61"/>
      <c r="J773" s="61"/>
      <c r="K773" s="62"/>
      <c r="L773" s="62"/>
      <c r="M773" s="60"/>
    </row>
    <row r="774" spans="1:13" ht="15.75" thickBot="1" x14ac:dyDescent="0.3">
      <c r="A774" s="61"/>
      <c r="B774" s="129"/>
      <c r="C774" s="129"/>
      <c r="D774" s="61"/>
      <c r="E774" s="71"/>
      <c r="F774" s="61"/>
      <c r="G774" s="61"/>
      <c r="H774" s="129"/>
      <c r="I774" s="61"/>
      <c r="J774" s="61"/>
      <c r="K774" s="62"/>
      <c r="L774" s="62"/>
      <c r="M774" s="60"/>
    </row>
    <row r="775" spans="1:13" ht="15.75" thickBot="1" x14ac:dyDescent="0.3">
      <c r="A775" s="61"/>
      <c r="B775" s="129"/>
      <c r="C775" s="129"/>
      <c r="D775" s="61"/>
      <c r="E775" s="71"/>
      <c r="F775" s="61"/>
      <c r="G775" s="61"/>
      <c r="H775" s="129"/>
      <c r="I775" s="61"/>
      <c r="J775" s="61"/>
      <c r="K775" s="62"/>
      <c r="L775" s="62"/>
      <c r="M775" s="60"/>
    </row>
    <row r="776" spans="1:13" ht="15.75" thickBot="1" x14ac:dyDescent="0.3">
      <c r="A776" s="61"/>
      <c r="B776" s="129"/>
      <c r="C776" s="129"/>
      <c r="D776" s="61"/>
      <c r="E776" s="71"/>
      <c r="F776" s="61"/>
      <c r="G776" s="61"/>
      <c r="H776" s="129"/>
      <c r="I776" s="61"/>
      <c r="J776" s="61"/>
      <c r="K776" s="62"/>
      <c r="L776" s="62"/>
      <c r="M776" s="60"/>
    </row>
    <row r="777" spans="1:13" ht="15.75" thickBot="1" x14ac:dyDescent="0.3">
      <c r="A777" s="61"/>
      <c r="B777" s="129"/>
      <c r="C777" s="129"/>
      <c r="D777" s="61"/>
      <c r="E777" s="71"/>
      <c r="F777" s="61"/>
      <c r="G777" s="61"/>
      <c r="H777" s="129"/>
      <c r="I777" s="61"/>
      <c r="J777" s="61"/>
      <c r="K777" s="62"/>
      <c r="L777" s="62"/>
      <c r="M777" s="60"/>
    </row>
    <row r="778" spans="1:13" ht="15.75" thickBot="1" x14ac:dyDescent="0.3">
      <c r="A778" s="61"/>
      <c r="B778" s="129"/>
      <c r="C778" s="129"/>
      <c r="D778" s="61"/>
      <c r="E778" s="71"/>
      <c r="F778" s="61"/>
      <c r="G778" s="61"/>
      <c r="H778" s="129"/>
      <c r="I778" s="61"/>
      <c r="J778" s="61"/>
      <c r="K778" s="62"/>
      <c r="L778" s="62"/>
      <c r="M778" s="60"/>
    </row>
    <row r="779" spans="1:13" ht="15.75" thickBot="1" x14ac:dyDescent="0.3">
      <c r="A779" s="61"/>
      <c r="B779" s="129"/>
      <c r="C779" s="129"/>
      <c r="D779" s="61"/>
      <c r="E779" s="71"/>
      <c r="F779" s="61"/>
      <c r="G779" s="61"/>
      <c r="H779" s="129"/>
      <c r="I779" s="61"/>
      <c r="J779" s="61"/>
      <c r="K779" s="62"/>
      <c r="L779" s="62"/>
      <c r="M779" s="60"/>
    </row>
    <row r="780" spans="1:13" ht="15.75" thickBot="1" x14ac:dyDescent="0.3">
      <c r="A780" s="61"/>
      <c r="B780" s="129"/>
      <c r="C780" s="129"/>
      <c r="D780" s="61"/>
      <c r="E780" s="71"/>
      <c r="F780" s="61"/>
      <c r="G780" s="61"/>
      <c r="H780" s="129"/>
      <c r="I780" s="61"/>
      <c r="J780" s="61"/>
      <c r="K780" s="62"/>
      <c r="L780" s="62"/>
      <c r="M780" s="60"/>
    </row>
    <row r="781" spans="1:13" ht="15.75" thickBot="1" x14ac:dyDescent="0.3">
      <c r="A781" s="61"/>
      <c r="B781" s="129"/>
      <c r="C781" s="129"/>
      <c r="D781" s="61"/>
      <c r="E781" s="71"/>
      <c r="F781" s="61"/>
      <c r="G781" s="61"/>
      <c r="H781" s="129"/>
      <c r="I781" s="61"/>
      <c r="J781" s="61"/>
      <c r="K781" s="62"/>
      <c r="L781" s="62"/>
      <c r="M781" s="60"/>
    </row>
    <row r="782" spans="1:13" ht="15.75" thickBot="1" x14ac:dyDescent="0.3">
      <c r="A782" s="61"/>
      <c r="B782" s="129"/>
      <c r="C782" s="129"/>
      <c r="D782" s="61"/>
      <c r="E782" s="71"/>
      <c r="F782" s="61"/>
      <c r="G782" s="61"/>
      <c r="H782" s="129"/>
      <c r="I782" s="61"/>
      <c r="J782" s="61"/>
      <c r="K782" s="62"/>
      <c r="L782" s="62"/>
      <c r="M782" s="60"/>
    </row>
    <row r="783" spans="1:13" ht="15.75" thickBot="1" x14ac:dyDescent="0.3">
      <c r="A783" s="61"/>
      <c r="B783" s="129"/>
      <c r="C783" s="129"/>
      <c r="D783" s="61"/>
      <c r="E783" s="71"/>
      <c r="F783" s="61"/>
      <c r="G783" s="61"/>
      <c r="H783" s="129"/>
      <c r="I783" s="61"/>
      <c r="J783" s="61"/>
      <c r="K783" s="62"/>
      <c r="L783" s="62"/>
      <c r="M783" s="60"/>
    </row>
    <row r="784" spans="1:13" ht="15.75" thickBot="1" x14ac:dyDescent="0.3">
      <c r="A784" s="61"/>
      <c r="B784" s="129"/>
      <c r="C784" s="129"/>
      <c r="D784" s="61"/>
      <c r="E784" s="71"/>
      <c r="F784" s="61"/>
      <c r="G784" s="61"/>
      <c r="H784" s="129"/>
      <c r="I784" s="61"/>
      <c r="J784" s="61"/>
      <c r="K784" s="62"/>
      <c r="L784" s="62"/>
      <c r="M784" s="60"/>
    </row>
    <row r="785" spans="1:13" ht="15.75" thickBot="1" x14ac:dyDescent="0.3">
      <c r="A785" s="61"/>
      <c r="B785" s="129"/>
      <c r="C785" s="129"/>
      <c r="D785" s="61"/>
      <c r="E785" s="71"/>
      <c r="F785" s="61"/>
      <c r="G785" s="61"/>
      <c r="H785" s="129"/>
      <c r="I785" s="61"/>
      <c r="J785" s="61"/>
      <c r="K785" s="62"/>
      <c r="L785" s="62"/>
      <c r="M785" s="60"/>
    </row>
    <row r="786" spans="1:13" ht="15.75" thickBot="1" x14ac:dyDescent="0.3">
      <c r="A786" s="61"/>
      <c r="B786" s="129"/>
      <c r="C786" s="129"/>
      <c r="D786" s="61"/>
      <c r="E786" s="71"/>
      <c r="F786" s="61"/>
      <c r="G786" s="61"/>
      <c r="H786" s="129"/>
      <c r="I786" s="61"/>
      <c r="J786" s="61"/>
      <c r="K786" s="62"/>
      <c r="L786" s="62"/>
      <c r="M786" s="60"/>
    </row>
    <row r="787" spans="1:13" ht="15.75" thickBot="1" x14ac:dyDescent="0.3">
      <c r="A787" s="61"/>
      <c r="B787" s="129"/>
      <c r="C787" s="129"/>
      <c r="D787" s="61"/>
      <c r="E787" s="71"/>
      <c r="F787" s="61"/>
      <c r="G787" s="61"/>
      <c r="H787" s="129"/>
      <c r="I787" s="61"/>
      <c r="J787" s="61"/>
      <c r="K787" s="62"/>
      <c r="L787" s="62"/>
      <c r="M787" s="60"/>
    </row>
    <row r="788" spans="1:13" ht="15.75" thickBot="1" x14ac:dyDescent="0.3">
      <c r="A788" s="61"/>
      <c r="B788" s="129"/>
      <c r="C788" s="129"/>
      <c r="D788" s="61"/>
      <c r="E788" s="71"/>
      <c r="F788" s="61"/>
      <c r="G788" s="61"/>
      <c r="H788" s="129"/>
      <c r="I788" s="61"/>
      <c r="J788" s="61"/>
      <c r="K788" s="62"/>
      <c r="L788" s="62"/>
      <c r="M788" s="60"/>
    </row>
    <row r="789" spans="1:13" ht="15.75" thickBot="1" x14ac:dyDescent="0.3">
      <c r="A789" s="61"/>
      <c r="B789" s="129"/>
      <c r="C789" s="129"/>
      <c r="D789" s="61"/>
      <c r="E789" s="71"/>
      <c r="F789" s="61"/>
      <c r="G789" s="61"/>
      <c r="H789" s="129"/>
      <c r="I789" s="61"/>
      <c r="J789" s="61"/>
      <c r="K789" s="62"/>
      <c r="L789" s="62"/>
      <c r="M789" s="60"/>
    </row>
    <row r="790" spans="1:13" ht="15.75" thickBot="1" x14ac:dyDescent="0.3">
      <c r="A790" s="61"/>
      <c r="B790" s="129"/>
      <c r="C790" s="129"/>
      <c r="D790" s="61"/>
      <c r="E790" s="71"/>
      <c r="F790" s="61"/>
      <c r="G790" s="61"/>
      <c r="H790" s="129"/>
      <c r="I790" s="61"/>
      <c r="J790" s="61"/>
      <c r="K790" s="62"/>
      <c r="L790" s="62"/>
      <c r="M790" s="60"/>
    </row>
    <row r="791" spans="1:13" ht="15.75" thickBot="1" x14ac:dyDescent="0.3">
      <c r="A791" s="61"/>
      <c r="B791" s="129"/>
      <c r="C791" s="129"/>
      <c r="D791" s="61"/>
      <c r="E791" s="71"/>
      <c r="F791" s="61"/>
      <c r="G791" s="61"/>
      <c r="H791" s="129"/>
      <c r="I791" s="61"/>
      <c r="J791" s="61"/>
      <c r="K791" s="62"/>
      <c r="L791" s="62"/>
      <c r="M791" s="60"/>
    </row>
    <row r="792" spans="1:13" ht="15.75" thickBot="1" x14ac:dyDescent="0.3">
      <c r="A792" s="61"/>
      <c r="B792" s="129"/>
      <c r="C792" s="129"/>
      <c r="D792" s="61"/>
      <c r="E792" s="71"/>
      <c r="F792" s="61"/>
      <c r="G792" s="61"/>
      <c r="H792" s="129"/>
      <c r="I792" s="61"/>
      <c r="J792" s="61"/>
      <c r="K792" s="62"/>
      <c r="L792" s="62"/>
      <c r="M792" s="60"/>
    </row>
    <row r="793" spans="1:13" ht="15.75" thickBot="1" x14ac:dyDescent="0.3">
      <c r="A793" s="61"/>
      <c r="B793" s="129"/>
      <c r="C793" s="129"/>
      <c r="D793" s="61"/>
      <c r="E793" s="71"/>
      <c r="F793" s="61"/>
      <c r="G793" s="61"/>
      <c r="H793" s="129"/>
      <c r="I793" s="61"/>
      <c r="J793" s="61"/>
      <c r="K793" s="62"/>
      <c r="L793" s="62"/>
      <c r="M793" s="60"/>
    </row>
    <row r="794" spans="1:13" ht="15.75" thickBot="1" x14ac:dyDescent="0.3">
      <c r="A794" s="61"/>
      <c r="B794" s="129"/>
      <c r="C794" s="129"/>
      <c r="D794" s="61"/>
      <c r="E794" s="71"/>
      <c r="F794" s="61"/>
      <c r="G794" s="61"/>
      <c r="H794" s="129"/>
      <c r="I794" s="61"/>
      <c r="J794" s="61"/>
      <c r="K794" s="62"/>
      <c r="L794" s="62"/>
      <c r="M794" s="60"/>
    </row>
    <row r="795" spans="1:13" ht="15.75" thickBot="1" x14ac:dyDescent="0.3">
      <c r="A795" s="61"/>
      <c r="B795" s="129"/>
      <c r="C795" s="129"/>
      <c r="D795" s="61"/>
      <c r="E795" s="71"/>
      <c r="F795" s="61"/>
      <c r="G795" s="61"/>
      <c r="H795" s="129"/>
      <c r="I795" s="61"/>
      <c r="J795" s="61"/>
      <c r="K795" s="62"/>
      <c r="L795" s="62"/>
      <c r="M795" s="60"/>
    </row>
    <row r="796" spans="1:13" ht="15.75" thickBot="1" x14ac:dyDescent="0.3">
      <c r="A796" s="61"/>
      <c r="B796" s="129"/>
      <c r="C796" s="129"/>
      <c r="D796" s="61"/>
      <c r="E796" s="71"/>
      <c r="F796" s="61"/>
      <c r="G796" s="61"/>
      <c r="H796" s="129"/>
      <c r="I796" s="61"/>
      <c r="J796" s="61"/>
      <c r="K796" s="62"/>
      <c r="L796" s="62"/>
      <c r="M796" s="60"/>
    </row>
    <row r="797" spans="1:13" ht="15.75" thickBot="1" x14ac:dyDescent="0.3">
      <c r="A797" s="61"/>
      <c r="B797" s="129"/>
      <c r="C797" s="129"/>
      <c r="D797" s="61"/>
      <c r="E797" s="71"/>
      <c r="F797" s="61"/>
      <c r="G797" s="61"/>
      <c r="H797" s="129"/>
      <c r="I797" s="61"/>
      <c r="J797" s="61"/>
      <c r="K797" s="62"/>
      <c r="L797" s="62"/>
      <c r="M797" s="60"/>
    </row>
    <row r="798" spans="1:13" ht="15.75" thickBot="1" x14ac:dyDescent="0.3">
      <c r="A798" s="61"/>
      <c r="B798" s="129"/>
      <c r="C798" s="129"/>
      <c r="D798" s="61"/>
      <c r="E798" s="71"/>
      <c r="F798" s="61"/>
      <c r="G798" s="61"/>
      <c r="H798" s="129"/>
      <c r="I798" s="61"/>
      <c r="J798" s="61"/>
      <c r="K798" s="62"/>
      <c r="L798" s="62"/>
      <c r="M798" s="60"/>
    </row>
    <row r="799" spans="1:13" ht="15.75" thickBot="1" x14ac:dyDescent="0.3">
      <c r="A799" s="61"/>
      <c r="B799" s="129"/>
      <c r="C799" s="129"/>
      <c r="D799" s="61"/>
      <c r="E799" s="71"/>
      <c r="F799" s="61"/>
      <c r="G799" s="61"/>
      <c r="H799" s="129"/>
      <c r="I799" s="61"/>
      <c r="J799" s="61"/>
      <c r="K799" s="62"/>
      <c r="L799" s="62"/>
      <c r="M799" s="60"/>
    </row>
    <row r="800" spans="1:13" ht="15.75" thickBot="1" x14ac:dyDescent="0.3">
      <c r="A800" s="61"/>
      <c r="B800" s="129"/>
      <c r="C800" s="129"/>
      <c r="D800" s="61"/>
      <c r="E800" s="71"/>
      <c r="F800" s="61"/>
      <c r="G800" s="61"/>
      <c r="H800" s="129"/>
      <c r="I800" s="61"/>
      <c r="J800" s="61"/>
      <c r="K800" s="62"/>
      <c r="L800" s="62"/>
      <c r="M800" s="60"/>
    </row>
    <row r="801" spans="1:13" ht="15.75" thickBot="1" x14ac:dyDescent="0.3">
      <c r="A801" s="61"/>
      <c r="B801" s="129"/>
      <c r="C801" s="129"/>
      <c r="D801" s="61"/>
      <c r="E801" s="71"/>
      <c r="F801" s="61"/>
      <c r="G801" s="61"/>
      <c r="H801" s="129"/>
      <c r="I801" s="61"/>
      <c r="J801" s="61"/>
      <c r="K801" s="62"/>
      <c r="L801" s="62"/>
      <c r="M801" s="60"/>
    </row>
    <row r="802" spans="1:13" ht="15.75" thickBot="1" x14ac:dyDescent="0.3">
      <c r="A802" s="61"/>
      <c r="B802" s="129"/>
      <c r="C802" s="129"/>
      <c r="D802" s="61"/>
      <c r="E802" s="71"/>
      <c r="F802" s="61"/>
      <c r="G802" s="61"/>
      <c r="H802" s="129"/>
      <c r="I802" s="61"/>
      <c r="J802" s="61"/>
      <c r="K802" s="62"/>
      <c r="L802" s="62"/>
      <c r="M802" s="60"/>
    </row>
    <row r="803" spans="1:13" ht="15.75" thickBot="1" x14ac:dyDescent="0.3">
      <c r="A803" s="61"/>
      <c r="B803" s="129"/>
      <c r="C803" s="129"/>
      <c r="D803" s="61"/>
      <c r="E803" s="71"/>
      <c r="F803" s="61"/>
      <c r="G803" s="61"/>
      <c r="H803" s="129"/>
      <c r="I803" s="61"/>
      <c r="J803" s="61"/>
      <c r="K803" s="62"/>
      <c r="L803" s="62"/>
      <c r="M803" s="60"/>
    </row>
    <row r="804" spans="1:13" ht="15.75" thickBot="1" x14ac:dyDescent="0.3">
      <c r="A804" s="61"/>
      <c r="B804" s="129"/>
      <c r="C804" s="129"/>
      <c r="D804" s="61"/>
      <c r="E804" s="71"/>
      <c r="F804" s="61"/>
      <c r="G804" s="61"/>
      <c r="H804" s="129"/>
      <c r="I804" s="61"/>
      <c r="J804" s="61"/>
      <c r="K804" s="62"/>
      <c r="L804" s="62"/>
      <c r="M804" s="60"/>
    </row>
    <row r="805" spans="1:13" ht="15.75" thickBot="1" x14ac:dyDescent="0.3">
      <c r="A805" s="61"/>
      <c r="B805" s="129"/>
      <c r="C805" s="129"/>
      <c r="D805" s="61"/>
      <c r="E805" s="71"/>
      <c r="F805" s="61"/>
      <c r="G805" s="61"/>
      <c r="H805" s="129"/>
      <c r="I805" s="61"/>
      <c r="J805" s="61"/>
      <c r="K805" s="62"/>
      <c r="L805" s="62"/>
      <c r="M805" s="60"/>
    </row>
    <row r="806" spans="1:13" ht="15.75" thickBot="1" x14ac:dyDescent="0.3">
      <c r="A806" s="61"/>
      <c r="B806" s="129"/>
      <c r="C806" s="129"/>
      <c r="D806" s="61"/>
      <c r="E806" s="71"/>
      <c r="F806" s="61"/>
      <c r="G806" s="61"/>
      <c r="H806" s="129"/>
      <c r="I806" s="61"/>
      <c r="J806" s="61"/>
      <c r="K806" s="62"/>
      <c r="L806" s="62"/>
      <c r="M806" s="60"/>
    </row>
    <row r="807" spans="1:13" ht="15.75" thickBot="1" x14ac:dyDescent="0.3">
      <c r="A807" s="61"/>
      <c r="B807" s="129"/>
      <c r="C807" s="129"/>
      <c r="D807" s="61"/>
      <c r="E807" s="71"/>
      <c r="F807" s="61"/>
      <c r="G807" s="61"/>
      <c r="H807" s="129"/>
      <c r="I807" s="61"/>
      <c r="J807" s="61"/>
      <c r="K807" s="62"/>
      <c r="L807" s="62"/>
      <c r="M807" s="60"/>
    </row>
    <row r="808" spans="1:13" ht="15.75" thickBot="1" x14ac:dyDescent="0.3">
      <c r="A808" s="61"/>
      <c r="B808" s="129"/>
      <c r="C808" s="129"/>
      <c r="D808" s="61"/>
      <c r="E808" s="71"/>
      <c r="F808" s="61"/>
      <c r="G808" s="61"/>
      <c r="H808" s="129"/>
      <c r="I808" s="61"/>
      <c r="J808" s="61"/>
      <c r="K808" s="62"/>
      <c r="L808" s="62"/>
      <c r="M808" s="60"/>
    </row>
    <row r="809" spans="1:13" ht="15.75" thickBot="1" x14ac:dyDescent="0.3">
      <c r="A809" s="61"/>
      <c r="B809" s="129"/>
      <c r="C809" s="129"/>
      <c r="D809" s="61"/>
      <c r="E809" s="71"/>
      <c r="F809" s="61"/>
      <c r="G809" s="61"/>
      <c r="H809" s="129"/>
      <c r="I809" s="61"/>
      <c r="J809" s="61"/>
      <c r="K809" s="62"/>
      <c r="L809" s="62"/>
      <c r="M809" s="60"/>
    </row>
    <row r="810" spans="1:13" ht="15.75" thickBot="1" x14ac:dyDescent="0.3">
      <c r="A810" s="61"/>
      <c r="B810" s="129"/>
      <c r="C810" s="129"/>
      <c r="D810" s="61"/>
      <c r="E810" s="71"/>
      <c r="F810" s="61"/>
      <c r="G810" s="61"/>
      <c r="H810" s="129"/>
      <c r="I810" s="61"/>
      <c r="J810" s="61"/>
      <c r="K810" s="62"/>
      <c r="L810" s="62"/>
      <c r="M810" s="60"/>
    </row>
    <row r="811" spans="1:13" ht="15.75" thickBot="1" x14ac:dyDescent="0.3">
      <c r="A811" s="61"/>
      <c r="B811" s="129"/>
      <c r="C811" s="129"/>
      <c r="D811" s="61"/>
      <c r="E811" s="71"/>
      <c r="F811" s="61"/>
      <c r="G811" s="61"/>
      <c r="H811" s="129"/>
      <c r="I811" s="61"/>
      <c r="J811" s="61"/>
      <c r="K811" s="62"/>
      <c r="L811" s="62"/>
      <c r="M811" s="60"/>
    </row>
    <row r="812" spans="1:13" ht="15.75" thickBot="1" x14ac:dyDescent="0.3">
      <c r="A812" s="61"/>
      <c r="B812" s="129"/>
      <c r="C812" s="129"/>
      <c r="D812" s="61"/>
      <c r="E812" s="71"/>
      <c r="F812" s="61"/>
      <c r="G812" s="61"/>
      <c r="H812" s="129"/>
      <c r="I812" s="61"/>
      <c r="J812" s="61"/>
      <c r="K812" s="62"/>
      <c r="L812" s="62"/>
      <c r="M812" s="60"/>
    </row>
    <row r="813" spans="1:13" ht="15.75" thickBot="1" x14ac:dyDescent="0.3">
      <c r="A813" s="61"/>
      <c r="B813" s="129"/>
      <c r="C813" s="129"/>
      <c r="D813" s="61"/>
      <c r="E813" s="71"/>
      <c r="F813" s="61"/>
      <c r="G813" s="61"/>
      <c r="H813" s="129"/>
      <c r="I813" s="61"/>
      <c r="J813" s="61"/>
      <c r="K813" s="62"/>
      <c r="L813" s="62"/>
      <c r="M813" s="60"/>
    </row>
    <row r="814" spans="1:13" ht="15.75" thickBot="1" x14ac:dyDescent="0.3">
      <c r="A814" s="61"/>
      <c r="B814" s="129"/>
      <c r="C814" s="129"/>
      <c r="D814" s="61"/>
      <c r="E814" s="71"/>
      <c r="F814" s="61"/>
      <c r="G814" s="61"/>
      <c r="H814" s="129"/>
      <c r="I814" s="61"/>
      <c r="J814" s="61"/>
      <c r="K814" s="62"/>
      <c r="L814" s="62"/>
      <c r="M814" s="60"/>
    </row>
    <row r="815" spans="1:13" ht="15.75" thickBot="1" x14ac:dyDescent="0.3">
      <c r="A815" s="61"/>
      <c r="B815" s="129"/>
      <c r="C815" s="129"/>
      <c r="D815" s="61"/>
      <c r="E815" s="71"/>
      <c r="F815" s="61"/>
      <c r="G815" s="61"/>
      <c r="H815" s="129"/>
      <c r="I815" s="61"/>
      <c r="J815" s="61"/>
      <c r="K815" s="62"/>
      <c r="L815" s="62"/>
      <c r="M815" s="60"/>
    </row>
    <row r="816" spans="1:13" ht="15.75" thickBot="1" x14ac:dyDescent="0.3">
      <c r="A816" s="61"/>
      <c r="B816" s="129"/>
      <c r="C816" s="129"/>
      <c r="D816" s="61"/>
      <c r="E816" s="71"/>
      <c r="F816" s="61"/>
      <c r="G816" s="61"/>
      <c r="H816" s="129"/>
      <c r="I816" s="61"/>
      <c r="J816" s="61"/>
      <c r="K816" s="62"/>
      <c r="L816" s="62"/>
      <c r="M816" s="60"/>
    </row>
    <row r="817" spans="1:13" ht="15.75" thickBot="1" x14ac:dyDescent="0.3">
      <c r="A817" s="61"/>
      <c r="B817" s="129"/>
      <c r="C817" s="129"/>
      <c r="D817" s="61"/>
      <c r="E817" s="71"/>
      <c r="F817" s="61"/>
      <c r="G817" s="61"/>
      <c r="H817" s="129"/>
      <c r="I817" s="61"/>
      <c r="J817" s="61"/>
      <c r="K817" s="62"/>
      <c r="L817" s="62"/>
      <c r="M817" s="60"/>
    </row>
    <row r="818" spans="1:13" ht="15.75" thickBot="1" x14ac:dyDescent="0.3">
      <c r="A818" s="61"/>
      <c r="B818" s="129"/>
      <c r="C818" s="129"/>
      <c r="D818" s="61"/>
      <c r="E818" s="71"/>
      <c r="F818" s="61"/>
      <c r="G818" s="61"/>
      <c r="H818" s="129"/>
      <c r="I818" s="61"/>
      <c r="J818" s="61"/>
      <c r="K818" s="62"/>
      <c r="L818" s="62"/>
      <c r="M818" s="60"/>
    </row>
    <row r="819" spans="1:13" ht="15.75" thickBot="1" x14ac:dyDescent="0.3">
      <c r="A819" s="61"/>
      <c r="B819" s="129"/>
      <c r="C819" s="129"/>
      <c r="D819" s="61"/>
      <c r="E819" s="71"/>
      <c r="F819" s="61"/>
      <c r="G819" s="61"/>
      <c r="H819" s="129"/>
      <c r="I819" s="61"/>
      <c r="J819" s="61"/>
      <c r="K819" s="62"/>
      <c r="L819" s="62"/>
      <c r="M819" s="60"/>
    </row>
    <row r="820" spans="1:13" ht="15.75" thickBot="1" x14ac:dyDescent="0.3">
      <c r="A820" s="61"/>
      <c r="B820" s="129"/>
      <c r="C820" s="129"/>
      <c r="D820" s="61"/>
      <c r="E820" s="71"/>
      <c r="F820" s="61"/>
      <c r="G820" s="61"/>
      <c r="H820" s="129"/>
      <c r="I820" s="61"/>
      <c r="J820" s="61"/>
      <c r="K820" s="62"/>
      <c r="L820" s="62"/>
      <c r="M820" s="60"/>
    </row>
    <row r="821" spans="1:13" ht="15.75" thickBot="1" x14ac:dyDescent="0.3">
      <c r="A821" s="61"/>
      <c r="B821" s="129"/>
      <c r="C821" s="129"/>
      <c r="D821" s="61"/>
      <c r="E821" s="71"/>
      <c r="F821" s="61"/>
      <c r="G821" s="61"/>
      <c r="H821" s="129"/>
      <c r="I821" s="61"/>
      <c r="J821" s="61"/>
      <c r="K821" s="62"/>
      <c r="L821" s="62"/>
      <c r="M821" s="60"/>
    </row>
    <row r="822" spans="1:13" ht="15.75" thickBot="1" x14ac:dyDescent="0.3">
      <c r="A822" s="61"/>
      <c r="B822" s="129"/>
      <c r="C822" s="129"/>
      <c r="D822" s="61"/>
      <c r="E822" s="71"/>
      <c r="F822" s="61"/>
      <c r="G822" s="61"/>
      <c r="H822" s="129"/>
      <c r="I822" s="61"/>
      <c r="J822" s="61"/>
      <c r="K822" s="62"/>
      <c r="L822" s="62"/>
      <c r="M822" s="60"/>
    </row>
    <row r="823" spans="1:13" ht="15.75" thickBot="1" x14ac:dyDescent="0.3">
      <c r="A823" s="61"/>
      <c r="B823" s="129"/>
      <c r="C823" s="129"/>
      <c r="D823" s="61"/>
      <c r="E823" s="71"/>
      <c r="F823" s="61"/>
      <c r="G823" s="61"/>
      <c r="H823" s="129"/>
      <c r="I823" s="61"/>
      <c r="J823" s="61"/>
      <c r="K823" s="62"/>
      <c r="L823" s="62"/>
      <c r="M823" s="60"/>
    </row>
    <row r="824" spans="1:13" ht="15.75" thickBot="1" x14ac:dyDescent="0.3">
      <c r="A824" s="61"/>
      <c r="B824" s="129"/>
      <c r="C824" s="129"/>
      <c r="D824" s="61"/>
      <c r="E824" s="71"/>
      <c r="F824" s="61"/>
      <c r="G824" s="61"/>
      <c r="H824" s="129"/>
      <c r="I824" s="61"/>
      <c r="J824" s="61"/>
      <c r="K824" s="62"/>
      <c r="L824" s="62"/>
      <c r="M824" s="60"/>
    </row>
    <row r="825" spans="1:13" ht="15.75" thickBot="1" x14ac:dyDescent="0.3">
      <c r="A825" s="61"/>
      <c r="B825" s="129"/>
      <c r="C825" s="129"/>
      <c r="D825" s="61"/>
      <c r="E825" s="71"/>
      <c r="F825" s="61"/>
      <c r="G825" s="61"/>
      <c r="H825" s="129"/>
      <c r="I825" s="61"/>
      <c r="J825" s="61"/>
      <c r="K825" s="62"/>
      <c r="L825" s="62"/>
      <c r="M825" s="60"/>
    </row>
    <row r="826" spans="1:13" ht="15.75" thickBot="1" x14ac:dyDescent="0.3">
      <c r="A826" s="61"/>
      <c r="B826" s="129"/>
      <c r="C826" s="129"/>
      <c r="D826" s="61"/>
      <c r="E826" s="71"/>
      <c r="F826" s="61"/>
      <c r="G826" s="61"/>
      <c r="H826" s="129"/>
      <c r="I826" s="61"/>
      <c r="J826" s="61"/>
      <c r="K826" s="62"/>
      <c r="L826" s="62"/>
      <c r="M826" s="60"/>
    </row>
    <row r="827" spans="1:13" ht="15.75" thickBot="1" x14ac:dyDescent="0.3">
      <c r="A827" s="61"/>
      <c r="B827" s="129"/>
      <c r="C827" s="129"/>
      <c r="D827" s="61"/>
      <c r="E827" s="71"/>
      <c r="F827" s="61"/>
      <c r="G827" s="61"/>
      <c r="H827" s="129"/>
      <c r="I827" s="61"/>
      <c r="J827" s="61"/>
      <c r="K827" s="62"/>
      <c r="L827" s="62"/>
      <c r="M827" s="60"/>
    </row>
    <row r="828" spans="1:13" ht="15.75" thickBot="1" x14ac:dyDescent="0.3">
      <c r="A828" s="61"/>
      <c r="B828" s="129"/>
      <c r="C828" s="129"/>
      <c r="D828" s="61"/>
      <c r="E828" s="71"/>
      <c r="F828" s="61"/>
      <c r="G828" s="61"/>
      <c r="H828" s="129"/>
      <c r="I828" s="61"/>
      <c r="J828" s="61"/>
      <c r="K828" s="62"/>
      <c r="L828" s="62"/>
      <c r="M828" s="60"/>
    </row>
    <row r="829" spans="1:13" ht="15.75" thickBot="1" x14ac:dyDescent="0.3">
      <c r="A829" s="61"/>
      <c r="B829" s="129"/>
      <c r="C829" s="129"/>
      <c r="D829" s="61"/>
      <c r="E829" s="71"/>
      <c r="F829" s="61"/>
      <c r="G829" s="61"/>
      <c r="H829" s="129"/>
      <c r="I829" s="61"/>
      <c r="J829" s="61"/>
      <c r="K829" s="62"/>
      <c r="L829" s="62"/>
      <c r="M829" s="60"/>
    </row>
    <row r="830" spans="1:13" ht="15.75" thickBot="1" x14ac:dyDescent="0.3">
      <c r="A830" s="61"/>
      <c r="B830" s="129"/>
      <c r="C830" s="129"/>
      <c r="D830" s="61"/>
      <c r="E830" s="71"/>
      <c r="F830" s="61"/>
      <c r="G830" s="61"/>
      <c r="H830" s="129"/>
      <c r="I830" s="61"/>
      <c r="J830" s="61"/>
      <c r="K830" s="62"/>
      <c r="L830" s="62"/>
      <c r="M830" s="60"/>
    </row>
    <row r="831" spans="1:13" ht="15.75" thickBot="1" x14ac:dyDescent="0.3">
      <c r="A831" s="61"/>
      <c r="B831" s="129"/>
      <c r="C831" s="129"/>
      <c r="D831" s="61"/>
      <c r="E831" s="71"/>
      <c r="F831" s="61"/>
      <c r="G831" s="61"/>
      <c r="H831" s="129"/>
      <c r="I831" s="61"/>
      <c r="J831" s="61"/>
      <c r="K831" s="62"/>
      <c r="L831" s="62"/>
      <c r="M831" s="60"/>
    </row>
    <row r="832" spans="1:13" ht="15.75" thickBot="1" x14ac:dyDescent="0.3">
      <c r="A832" s="61"/>
      <c r="B832" s="129"/>
      <c r="C832" s="129"/>
      <c r="D832" s="61"/>
      <c r="E832" s="71"/>
      <c r="F832" s="61"/>
      <c r="G832" s="61"/>
      <c r="H832" s="129"/>
      <c r="I832" s="61"/>
      <c r="J832" s="61"/>
      <c r="K832" s="62"/>
      <c r="L832" s="62"/>
      <c r="M832" s="60"/>
    </row>
    <row r="833" spans="1:13" ht="15.75" thickBot="1" x14ac:dyDescent="0.3">
      <c r="A833" s="61"/>
      <c r="B833" s="129"/>
      <c r="C833" s="129"/>
      <c r="D833" s="61"/>
      <c r="E833" s="71"/>
      <c r="F833" s="61"/>
      <c r="G833" s="61"/>
      <c r="H833" s="129"/>
      <c r="I833" s="61"/>
      <c r="J833" s="61"/>
      <c r="K833" s="62"/>
      <c r="L833" s="62"/>
      <c r="M833" s="60"/>
    </row>
    <row r="834" spans="1:13" ht="15.75" thickBot="1" x14ac:dyDescent="0.3">
      <c r="A834" s="61"/>
      <c r="B834" s="129"/>
      <c r="C834" s="129"/>
      <c r="D834" s="61"/>
      <c r="E834" s="71"/>
      <c r="F834" s="61"/>
      <c r="G834" s="61"/>
      <c r="H834" s="129"/>
      <c r="I834" s="61"/>
      <c r="J834" s="61"/>
      <c r="K834" s="62"/>
      <c r="L834" s="62"/>
      <c r="M834" s="60"/>
    </row>
    <row r="835" spans="1:13" ht="15.75" thickBot="1" x14ac:dyDescent="0.3">
      <c r="A835" s="61"/>
      <c r="B835" s="129"/>
      <c r="C835" s="129"/>
      <c r="D835" s="61"/>
      <c r="E835" s="71"/>
      <c r="F835" s="61"/>
      <c r="G835" s="61"/>
      <c r="H835" s="129"/>
      <c r="I835" s="61"/>
      <c r="J835" s="61"/>
      <c r="K835" s="62"/>
      <c r="L835" s="62"/>
      <c r="M835" s="60"/>
    </row>
    <row r="836" spans="1:13" ht="15.75" thickBot="1" x14ac:dyDescent="0.3">
      <c r="A836" s="61"/>
      <c r="B836" s="129"/>
      <c r="C836" s="129"/>
      <c r="D836" s="61"/>
      <c r="E836" s="71"/>
      <c r="F836" s="61"/>
      <c r="G836" s="61"/>
      <c r="H836" s="129"/>
      <c r="I836" s="61"/>
      <c r="J836" s="61"/>
      <c r="K836" s="62"/>
      <c r="L836" s="62"/>
      <c r="M836" s="60"/>
    </row>
    <row r="837" spans="1:13" ht="15.75" thickBot="1" x14ac:dyDescent="0.3">
      <c r="A837" s="61"/>
      <c r="B837" s="129"/>
      <c r="C837" s="129"/>
      <c r="D837" s="61"/>
      <c r="E837" s="71"/>
      <c r="F837" s="61"/>
      <c r="G837" s="61"/>
      <c r="H837" s="129"/>
      <c r="I837" s="61"/>
      <c r="J837" s="61"/>
      <c r="K837" s="62"/>
      <c r="L837" s="62"/>
      <c r="M837" s="60"/>
    </row>
    <row r="838" spans="1:13" ht="15.75" thickBot="1" x14ac:dyDescent="0.3">
      <c r="A838" s="61"/>
      <c r="B838" s="129"/>
      <c r="C838" s="129"/>
      <c r="D838" s="61"/>
      <c r="E838" s="71"/>
      <c r="F838" s="61"/>
      <c r="G838" s="61"/>
      <c r="H838" s="129"/>
      <c r="I838" s="61"/>
      <c r="J838" s="61"/>
      <c r="K838" s="62"/>
      <c r="L838" s="62"/>
      <c r="M838" s="60"/>
    </row>
    <row r="839" spans="1:13" ht="15.75" thickBot="1" x14ac:dyDescent="0.3">
      <c r="A839" s="61"/>
      <c r="B839" s="129"/>
      <c r="C839" s="129"/>
      <c r="D839" s="61"/>
      <c r="E839" s="71"/>
      <c r="F839" s="61"/>
      <c r="G839" s="61"/>
      <c r="H839" s="129"/>
      <c r="I839" s="61"/>
      <c r="J839" s="61"/>
      <c r="K839" s="62"/>
      <c r="L839" s="62"/>
      <c r="M839" s="60"/>
    </row>
    <row r="840" spans="1:13" ht="15.75" thickBot="1" x14ac:dyDescent="0.3">
      <c r="A840" s="61"/>
      <c r="B840" s="129"/>
      <c r="C840" s="129"/>
      <c r="D840" s="61"/>
      <c r="E840" s="71"/>
      <c r="F840" s="61"/>
      <c r="G840" s="61"/>
      <c r="H840" s="129"/>
      <c r="I840" s="61"/>
      <c r="J840" s="61"/>
      <c r="K840" s="62"/>
      <c r="L840" s="62"/>
      <c r="M840" s="60"/>
    </row>
    <row r="841" spans="1:13" ht="15.75" thickBot="1" x14ac:dyDescent="0.3">
      <c r="A841" s="61"/>
      <c r="B841" s="129"/>
      <c r="C841" s="129"/>
      <c r="D841" s="61"/>
      <c r="E841" s="71"/>
      <c r="F841" s="61"/>
      <c r="G841" s="61"/>
      <c r="H841" s="129"/>
      <c r="I841" s="61"/>
      <c r="J841" s="61"/>
      <c r="K841" s="62"/>
      <c r="L841" s="62"/>
      <c r="M841" s="60"/>
    </row>
    <row r="842" spans="1:13" ht="15.75" thickBot="1" x14ac:dyDescent="0.3">
      <c r="A842" s="61"/>
      <c r="B842" s="129"/>
      <c r="C842" s="129"/>
      <c r="D842" s="61"/>
      <c r="E842" s="71"/>
      <c r="F842" s="61"/>
      <c r="G842" s="61"/>
      <c r="H842" s="129"/>
      <c r="I842" s="61"/>
      <c r="J842" s="61"/>
      <c r="K842" s="62"/>
      <c r="L842" s="62"/>
      <c r="M842" s="60"/>
    </row>
    <row r="843" spans="1:13" ht="15.75" thickBot="1" x14ac:dyDescent="0.3">
      <c r="A843" s="61"/>
      <c r="B843" s="129"/>
      <c r="C843" s="129"/>
      <c r="D843" s="61"/>
      <c r="E843" s="71"/>
      <c r="F843" s="61"/>
      <c r="G843" s="61"/>
      <c r="H843" s="129"/>
      <c r="I843" s="61"/>
      <c r="J843" s="61"/>
      <c r="K843" s="62"/>
      <c r="L843" s="62"/>
      <c r="M843" s="60"/>
    </row>
    <row r="844" spans="1:13" ht="15.75" thickBot="1" x14ac:dyDescent="0.3">
      <c r="A844" s="61"/>
      <c r="B844" s="129"/>
      <c r="C844" s="129"/>
      <c r="D844" s="61"/>
      <c r="E844" s="71"/>
      <c r="F844" s="61"/>
      <c r="G844" s="61"/>
      <c r="H844" s="129"/>
      <c r="I844" s="61"/>
      <c r="J844" s="61"/>
      <c r="K844" s="62"/>
      <c r="L844" s="62"/>
      <c r="M844" s="60"/>
    </row>
    <row r="845" spans="1:13" ht="15.75" thickBot="1" x14ac:dyDescent="0.3">
      <c r="A845" s="61"/>
      <c r="B845" s="129"/>
      <c r="C845" s="129"/>
      <c r="D845" s="61"/>
      <c r="E845" s="71"/>
      <c r="F845" s="61"/>
      <c r="G845" s="61"/>
      <c r="H845" s="129"/>
      <c r="I845" s="61"/>
      <c r="J845" s="61"/>
      <c r="K845" s="62"/>
      <c r="L845" s="62"/>
      <c r="M845" s="60"/>
    </row>
    <row r="846" spans="1:13" ht="15.75" thickBot="1" x14ac:dyDescent="0.3">
      <c r="A846" s="61"/>
      <c r="B846" s="129"/>
      <c r="C846" s="129"/>
      <c r="D846" s="61"/>
      <c r="E846" s="71"/>
      <c r="F846" s="61"/>
      <c r="G846" s="61"/>
      <c r="H846" s="129"/>
      <c r="I846" s="61"/>
      <c r="J846" s="61"/>
      <c r="K846" s="62"/>
      <c r="L846" s="62"/>
      <c r="M846" s="60"/>
    </row>
    <row r="847" spans="1:13" ht="15.75" thickBot="1" x14ac:dyDescent="0.3">
      <c r="A847" s="61"/>
      <c r="B847" s="129"/>
      <c r="C847" s="129"/>
      <c r="D847" s="61"/>
      <c r="E847" s="71"/>
      <c r="F847" s="61"/>
      <c r="G847" s="61"/>
      <c r="H847" s="129"/>
      <c r="I847" s="61"/>
      <c r="J847" s="61"/>
      <c r="K847" s="62"/>
      <c r="L847" s="62"/>
      <c r="M847" s="60"/>
    </row>
    <row r="848" spans="1:13" ht="15.75" thickBot="1" x14ac:dyDescent="0.3">
      <c r="A848" s="61"/>
      <c r="B848" s="129"/>
      <c r="C848" s="129"/>
      <c r="D848" s="61"/>
      <c r="E848" s="71"/>
      <c r="F848" s="61"/>
      <c r="G848" s="61"/>
      <c r="H848" s="129"/>
      <c r="I848" s="61"/>
      <c r="J848" s="61"/>
      <c r="K848" s="62"/>
      <c r="L848" s="62"/>
      <c r="M848" s="60"/>
    </row>
    <row r="849" spans="1:13" ht="15.75" thickBot="1" x14ac:dyDescent="0.3">
      <c r="A849" s="61"/>
      <c r="B849" s="129"/>
      <c r="C849" s="129"/>
      <c r="D849" s="61"/>
      <c r="E849" s="71"/>
      <c r="F849" s="61"/>
      <c r="G849" s="61"/>
      <c r="H849" s="129"/>
      <c r="I849" s="61"/>
      <c r="J849" s="61"/>
      <c r="K849" s="62"/>
      <c r="L849" s="62"/>
      <c r="M849" s="60"/>
    </row>
    <row r="850" spans="1:13" ht="15.75" thickBot="1" x14ac:dyDescent="0.3">
      <c r="A850" s="61"/>
      <c r="B850" s="129"/>
      <c r="C850" s="129"/>
      <c r="D850" s="61"/>
      <c r="E850" s="71"/>
      <c r="F850" s="61"/>
      <c r="G850" s="61"/>
      <c r="H850" s="129"/>
      <c r="I850" s="61"/>
      <c r="J850" s="61"/>
      <c r="K850" s="62"/>
      <c r="L850" s="62"/>
      <c r="M850" s="60"/>
    </row>
    <row r="851" spans="1:13" ht="15.75" thickBot="1" x14ac:dyDescent="0.3">
      <c r="A851" s="61"/>
      <c r="B851" s="129"/>
      <c r="C851" s="129"/>
      <c r="D851" s="61"/>
      <c r="E851" s="71"/>
      <c r="F851" s="61"/>
      <c r="G851" s="61"/>
      <c r="H851" s="129"/>
      <c r="I851" s="61"/>
      <c r="J851" s="61"/>
      <c r="K851" s="62"/>
      <c r="L851" s="62"/>
      <c r="M851" s="60"/>
    </row>
    <row r="852" spans="1:13" ht="15.75" thickBot="1" x14ac:dyDescent="0.3">
      <c r="A852" s="61"/>
      <c r="B852" s="129"/>
      <c r="C852" s="129"/>
      <c r="D852" s="61"/>
      <c r="E852" s="71"/>
      <c r="F852" s="61"/>
      <c r="G852" s="61"/>
      <c r="H852" s="129"/>
      <c r="I852" s="61"/>
      <c r="J852" s="61"/>
      <c r="K852" s="62"/>
      <c r="L852" s="62"/>
      <c r="M852" s="60"/>
    </row>
    <row r="853" spans="1:13" ht="15.75" thickBot="1" x14ac:dyDescent="0.3">
      <c r="A853" s="61"/>
      <c r="B853" s="129"/>
      <c r="C853" s="129"/>
      <c r="D853" s="61"/>
      <c r="E853" s="71"/>
      <c r="F853" s="61"/>
      <c r="G853" s="61"/>
      <c r="H853" s="129"/>
      <c r="I853" s="61"/>
      <c r="J853" s="61"/>
      <c r="K853" s="62"/>
      <c r="L853" s="62"/>
      <c r="M853" s="60"/>
    </row>
    <row r="854" spans="1:13" ht="15.75" thickBot="1" x14ac:dyDescent="0.3">
      <c r="A854" s="61"/>
      <c r="B854" s="129"/>
      <c r="C854" s="129"/>
      <c r="D854" s="61"/>
      <c r="E854" s="71"/>
      <c r="F854" s="61"/>
      <c r="G854" s="61"/>
      <c r="H854" s="129"/>
      <c r="I854" s="61"/>
      <c r="J854" s="61"/>
      <c r="K854" s="62"/>
      <c r="L854" s="62"/>
      <c r="M854" s="60"/>
    </row>
    <row r="855" spans="1:13" ht="15.75" thickBot="1" x14ac:dyDescent="0.3">
      <c r="A855" s="61"/>
      <c r="B855" s="129"/>
      <c r="C855" s="129"/>
      <c r="D855" s="61"/>
      <c r="E855" s="71"/>
      <c r="F855" s="61"/>
      <c r="G855" s="61"/>
      <c r="H855" s="129"/>
      <c r="I855" s="61"/>
      <c r="J855" s="61"/>
      <c r="K855" s="62"/>
      <c r="L855" s="62"/>
      <c r="M855" s="60"/>
    </row>
    <row r="856" spans="1:13" ht="15.75" thickBot="1" x14ac:dyDescent="0.3">
      <c r="A856" s="61"/>
      <c r="B856" s="129"/>
      <c r="C856" s="129"/>
      <c r="D856" s="61"/>
      <c r="E856" s="71"/>
      <c r="F856" s="61"/>
      <c r="G856" s="61"/>
      <c r="H856" s="129"/>
      <c r="I856" s="61"/>
      <c r="J856" s="61"/>
      <c r="K856" s="62"/>
      <c r="L856" s="62"/>
      <c r="M856" s="60"/>
    </row>
    <row r="857" spans="1:13" ht="15.75" thickBot="1" x14ac:dyDescent="0.3">
      <c r="A857" s="61"/>
      <c r="B857" s="129"/>
      <c r="C857" s="129"/>
      <c r="D857" s="61"/>
      <c r="E857" s="71"/>
      <c r="F857" s="61"/>
      <c r="G857" s="61"/>
      <c r="H857" s="129"/>
      <c r="I857" s="61"/>
      <c r="J857" s="61"/>
      <c r="K857" s="62"/>
      <c r="L857" s="62"/>
      <c r="M857" s="60"/>
    </row>
    <row r="858" spans="1:13" ht="15.75" thickBot="1" x14ac:dyDescent="0.3">
      <c r="A858" s="61"/>
      <c r="B858" s="129"/>
      <c r="C858" s="129"/>
      <c r="D858" s="61"/>
      <c r="E858" s="71"/>
      <c r="F858" s="61"/>
      <c r="G858" s="61"/>
      <c r="H858" s="129"/>
      <c r="I858" s="61"/>
      <c r="J858" s="61"/>
      <c r="K858" s="62"/>
      <c r="L858" s="62"/>
      <c r="M858" s="60"/>
    </row>
    <row r="859" spans="1:13" ht="15.75" thickBot="1" x14ac:dyDescent="0.3">
      <c r="A859" s="61"/>
      <c r="B859" s="129"/>
      <c r="C859" s="129"/>
      <c r="D859" s="61"/>
      <c r="E859" s="71"/>
      <c r="F859" s="61"/>
      <c r="G859" s="61"/>
      <c r="H859" s="129"/>
      <c r="I859" s="61"/>
      <c r="J859" s="61"/>
      <c r="K859" s="62"/>
      <c r="L859" s="62"/>
      <c r="M859" s="60"/>
    </row>
    <row r="860" spans="1:13" ht="15.75" thickBot="1" x14ac:dyDescent="0.3">
      <c r="A860" s="61"/>
      <c r="B860" s="129"/>
      <c r="C860" s="129"/>
      <c r="D860" s="61"/>
      <c r="E860" s="71"/>
      <c r="F860" s="61"/>
      <c r="G860" s="61"/>
      <c r="H860" s="129"/>
      <c r="I860" s="61"/>
      <c r="J860" s="61"/>
      <c r="K860" s="62"/>
      <c r="L860" s="62"/>
      <c r="M860" s="60"/>
    </row>
    <row r="861" spans="1:13" ht="15.75" thickBot="1" x14ac:dyDescent="0.3">
      <c r="A861" s="61"/>
      <c r="B861" s="129"/>
      <c r="C861" s="129"/>
      <c r="D861" s="61"/>
      <c r="E861" s="71"/>
      <c r="F861" s="61"/>
      <c r="G861" s="61"/>
      <c r="H861" s="129"/>
      <c r="I861" s="61"/>
      <c r="J861" s="61"/>
      <c r="K861" s="62"/>
      <c r="L861" s="62"/>
      <c r="M861" s="60"/>
    </row>
    <row r="862" spans="1:13" ht="15.75" thickBot="1" x14ac:dyDescent="0.3">
      <c r="A862" s="61"/>
      <c r="B862" s="129"/>
      <c r="C862" s="129"/>
      <c r="D862" s="61"/>
      <c r="E862" s="71"/>
      <c r="F862" s="61"/>
      <c r="G862" s="61"/>
      <c r="H862" s="129"/>
      <c r="I862" s="61"/>
      <c r="J862" s="61"/>
      <c r="K862" s="62"/>
      <c r="L862" s="62"/>
      <c r="M862" s="60"/>
    </row>
    <row r="863" spans="1:13" ht="15.75" thickBot="1" x14ac:dyDescent="0.3">
      <c r="A863" s="61"/>
      <c r="B863" s="129"/>
      <c r="C863" s="129"/>
      <c r="D863" s="61"/>
      <c r="E863" s="71"/>
      <c r="F863" s="61"/>
      <c r="G863" s="61"/>
      <c r="H863" s="129"/>
      <c r="I863" s="61"/>
      <c r="J863" s="61"/>
      <c r="K863" s="62"/>
      <c r="L863" s="62"/>
      <c r="M863" s="60"/>
    </row>
    <row r="864" spans="1:13" ht="15.75" thickBot="1" x14ac:dyDescent="0.3">
      <c r="A864" s="61"/>
      <c r="B864" s="129"/>
      <c r="C864" s="129"/>
      <c r="D864" s="61"/>
      <c r="E864" s="71"/>
      <c r="F864" s="61"/>
      <c r="G864" s="61"/>
      <c r="H864" s="129"/>
      <c r="I864" s="61"/>
      <c r="J864" s="61"/>
      <c r="K864" s="62"/>
      <c r="L864" s="62"/>
      <c r="M864" s="60"/>
    </row>
    <row r="865" spans="1:13" ht="15.75" thickBot="1" x14ac:dyDescent="0.3">
      <c r="A865" s="61"/>
      <c r="B865" s="129"/>
      <c r="C865" s="129"/>
      <c r="D865" s="61"/>
      <c r="E865" s="71"/>
      <c r="F865" s="61"/>
      <c r="G865" s="61"/>
      <c r="H865" s="129"/>
      <c r="I865" s="61"/>
      <c r="J865" s="61"/>
      <c r="K865" s="62"/>
      <c r="L865" s="62"/>
      <c r="M865" s="60"/>
    </row>
    <row r="866" spans="1:13" ht="15.75" thickBot="1" x14ac:dyDescent="0.3">
      <c r="A866" s="61"/>
      <c r="B866" s="129"/>
      <c r="C866" s="129"/>
      <c r="D866" s="61"/>
      <c r="E866" s="71"/>
      <c r="F866" s="61"/>
      <c r="G866" s="61"/>
      <c r="H866" s="129"/>
      <c r="I866" s="61"/>
      <c r="J866" s="61"/>
      <c r="K866" s="62"/>
      <c r="L866" s="62"/>
      <c r="M866" s="60"/>
    </row>
    <row r="867" spans="1:13" ht="15.75" thickBot="1" x14ac:dyDescent="0.3">
      <c r="A867" s="61"/>
      <c r="B867" s="129"/>
      <c r="C867" s="129"/>
      <c r="D867" s="61"/>
      <c r="E867" s="71"/>
      <c r="F867" s="61"/>
      <c r="G867" s="61"/>
      <c r="H867" s="129"/>
      <c r="I867" s="61"/>
      <c r="J867" s="61"/>
      <c r="K867" s="62"/>
      <c r="L867" s="62"/>
      <c r="M867" s="60"/>
    </row>
    <row r="868" spans="1:13" ht="15.75" thickBot="1" x14ac:dyDescent="0.3">
      <c r="A868" s="61"/>
      <c r="B868" s="129"/>
      <c r="C868" s="129"/>
      <c r="D868" s="61"/>
      <c r="E868" s="71"/>
      <c r="F868" s="61"/>
      <c r="G868" s="61"/>
      <c r="H868" s="129"/>
      <c r="I868" s="61"/>
      <c r="J868" s="61"/>
      <c r="K868" s="62"/>
      <c r="L868" s="62"/>
      <c r="M868" s="60"/>
    </row>
    <row r="869" spans="1:13" ht="15.75" thickBot="1" x14ac:dyDescent="0.3">
      <c r="A869" s="61"/>
      <c r="B869" s="129"/>
      <c r="C869" s="129"/>
      <c r="D869" s="61"/>
      <c r="E869" s="71"/>
      <c r="F869" s="61"/>
      <c r="G869" s="61"/>
      <c r="H869" s="129"/>
      <c r="I869" s="61"/>
      <c r="J869" s="61"/>
      <c r="K869" s="62"/>
      <c r="L869" s="62"/>
      <c r="M869" s="60"/>
    </row>
    <row r="870" spans="1:13" ht="15.75" thickBot="1" x14ac:dyDescent="0.3">
      <c r="A870" s="61"/>
      <c r="B870" s="129"/>
      <c r="C870" s="129"/>
      <c r="D870" s="61"/>
      <c r="E870" s="71"/>
      <c r="F870" s="61"/>
      <c r="G870" s="61"/>
      <c r="H870" s="129"/>
      <c r="I870" s="61"/>
      <c r="J870" s="61"/>
      <c r="K870" s="62"/>
      <c r="L870" s="62"/>
      <c r="M870" s="60"/>
    </row>
    <row r="871" spans="1:13" ht="15.75" thickBot="1" x14ac:dyDescent="0.3">
      <c r="A871" s="61"/>
      <c r="B871" s="129"/>
      <c r="C871" s="129"/>
      <c r="D871" s="61"/>
      <c r="E871" s="71"/>
      <c r="F871" s="61"/>
      <c r="G871" s="61"/>
      <c r="H871" s="129"/>
      <c r="I871" s="61"/>
      <c r="J871" s="61"/>
      <c r="K871" s="62"/>
      <c r="L871" s="62"/>
      <c r="M871" s="60"/>
    </row>
    <row r="872" spans="1:13" ht="15.75" thickBot="1" x14ac:dyDescent="0.3">
      <c r="A872" s="61"/>
      <c r="B872" s="129"/>
      <c r="C872" s="129"/>
      <c r="D872" s="61"/>
      <c r="E872" s="71"/>
      <c r="F872" s="61"/>
      <c r="G872" s="61"/>
      <c r="H872" s="129"/>
      <c r="I872" s="61"/>
      <c r="J872" s="61"/>
      <c r="K872" s="62"/>
      <c r="L872" s="62"/>
      <c r="M872" s="60"/>
    </row>
    <row r="873" spans="1:13" ht="15.75" thickBot="1" x14ac:dyDescent="0.3">
      <c r="A873" s="61"/>
      <c r="B873" s="129"/>
      <c r="C873" s="129"/>
      <c r="D873" s="61"/>
      <c r="E873" s="71"/>
      <c r="F873" s="61"/>
      <c r="G873" s="61"/>
      <c r="H873" s="129"/>
      <c r="I873" s="61"/>
      <c r="J873" s="61"/>
      <c r="K873" s="62"/>
      <c r="L873" s="62"/>
      <c r="M873" s="60"/>
    </row>
    <row r="874" spans="1:13" ht="15.75" thickBot="1" x14ac:dyDescent="0.3">
      <c r="A874" s="61"/>
      <c r="B874" s="129"/>
      <c r="C874" s="129"/>
      <c r="D874" s="61"/>
      <c r="E874" s="71"/>
      <c r="F874" s="61"/>
      <c r="G874" s="61"/>
      <c r="H874" s="129"/>
      <c r="I874" s="61"/>
      <c r="J874" s="61"/>
      <c r="K874" s="62"/>
      <c r="L874" s="62"/>
      <c r="M874" s="60"/>
    </row>
    <row r="875" spans="1:13" ht="15.75" thickBot="1" x14ac:dyDescent="0.3">
      <c r="A875" s="61"/>
      <c r="B875" s="129"/>
      <c r="C875" s="129"/>
      <c r="D875" s="61"/>
      <c r="E875" s="71"/>
      <c r="F875" s="61"/>
      <c r="G875" s="61"/>
      <c r="H875" s="129"/>
      <c r="I875" s="61"/>
      <c r="J875" s="61"/>
      <c r="K875" s="62"/>
      <c r="L875" s="62"/>
      <c r="M875" s="60"/>
    </row>
    <row r="876" spans="1:13" ht="15.75" thickBot="1" x14ac:dyDescent="0.3">
      <c r="A876" s="61"/>
      <c r="B876" s="129"/>
      <c r="C876" s="129"/>
      <c r="D876" s="61"/>
      <c r="E876" s="71"/>
      <c r="F876" s="61"/>
      <c r="G876" s="61"/>
      <c r="H876" s="129"/>
      <c r="I876" s="61"/>
      <c r="J876" s="61"/>
      <c r="K876" s="62"/>
      <c r="L876" s="62"/>
      <c r="M876" s="60"/>
    </row>
    <row r="877" spans="1:13" ht="15.75" thickBot="1" x14ac:dyDescent="0.3">
      <c r="A877" s="61"/>
      <c r="B877" s="129"/>
      <c r="C877" s="129"/>
      <c r="D877" s="61"/>
      <c r="E877" s="71"/>
      <c r="F877" s="61"/>
      <c r="G877" s="61"/>
      <c r="H877" s="129"/>
      <c r="I877" s="61"/>
      <c r="J877" s="61"/>
      <c r="K877" s="62"/>
      <c r="L877" s="62"/>
      <c r="M877" s="60"/>
    </row>
    <row r="878" spans="1:13" ht="15.75" thickBot="1" x14ac:dyDescent="0.3">
      <c r="A878" s="61"/>
      <c r="B878" s="129"/>
      <c r="C878" s="129"/>
      <c r="D878" s="61"/>
      <c r="E878" s="71"/>
      <c r="F878" s="61"/>
      <c r="G878" s="61"/>
      <c r="H878" s="129"/>
      <c r="I878" s="61"/>
      <c r="J878" s="61"/>
      <c r="K878" s="62"/>
      <c r="L878" s="62"/>
      <c r="M878" s="60"/>
    </row>
    <row r="879" spans="1:13" ht="15.75" thickBot="1" x14ac:dyDescent="0.3">
      <c r="A879" s="61"/>
      <c r="B879" s="129"/>
      <c r="C879" s="129"/>
      <c r="D879" s="61"/>
      <c r="E879" s="71"/>
      <c r="F879" s="61"/>
      <c r="G879" s="61"/>
      <c r="H879" s="129"/>
      <c r="I879" s="61"/>
      <c r="J879" s="61"/>
      <c r="K879" s="62"/>
      <c r="L879" s="62"/>
      <c r="M879" s="60"/>
    </row>
    <row r="880" spans="1:13" ht="15.75" thickBot="1" x14ac:dyDescent="0.3">
      <c r="A880" s="61"/>
      <c r="B880" s="129"/>
      <c r="C880" s="129"/>
      <c r="D880" s="61"/>
      <c r="E880" s="71"/>
      <c r="F880" s="61"/>
      <c r="G880" s="61"/>
      <c r="H880" s="129"/>
      <c r="I880" s="61"/>
      <c r="J880" s="61"/>
      <c r="K880" s="62"/>
      <c r="L880" s="62"/>
      <c r="M880" s="60"/>
    </row>
    <row r="881" spans="1:13" ht="15.75" thickBot="1" x14ac:dyDescent="0.3">
      <c r="A881" s="61"/>
      <c r="B881" s="129"/>
      <c r="C881" s="129"/>
      <c r="D881" s="61"/>
      <c r="E881" s="71"/>
      <c r="F881" s="61"/>
      <c r="G881" s="61"/>
      <c r="H881" s="129"/>
      <c r="I881" s="61"/>
      <c r="J881" s="61"/>
      <c r="K881" s="62"/>
      <c r="L881" s="62"/>
      <c r="M881" s="60"/>
    </row>
    <row r="882" spans="1:13" ht="15.75" thickBot="1" x14ac:dyDescent="0.3">
      <c r="A882" s="61"/>
      <c r="B882" s="129"/>
      <c r="C882" s="129"/>
      <c r="D882" s="61"/>
      <c r="E882" s="71"/>
      <c r="F882" s="61"/>
      <c r="G882" s="61"/>
      <c r="H882" s="129"/>
      <c r="I882" s="61"/>
      <c r="J882" s="61"/>
      <c r="K882" s="62"/>
      <c r="L882" s="62"/>
      <c r="M882" s="60"/>
    </row>
    <row r="883" spans="1:13" ht="15.75" thickBot="1" x14ac:dyDescent="0.3">
      <c r="A883" s="61"/>
      <c r="B883" s="129"/>
      <c r="C883" s="129"/>
      <c r="D883" s="61"/>
      <c r="E883" s="71"/>
      <c r="F883" s="61"/>
      <c r="G883" s="61"/>
      <c r="H883" s="129"/>
      <c r="I883" s="61"/>
      <c r="J883" s="61"/>
      <c r="K883" s="62"/>
      <c r="L883" s="62"/>
      <c r="M883" s="60"/>
    </row>
    <row r="884" spans="1:13" ht="15.75" thickBot="1" x14ac:dyDescent="0.3">
      <c r="A884" s="61"/>
      <c r="B884" s="129"/>
      <c r="C884" s="129"/>
      <c r="D884" s="61"/>
      <c r="E884" s="71"/>
      <c r="F884" s="61"/>
      <c r="G884" s="61"/>
      <c r="H884" s="129"/>
      <c r="I884" s="61"/>
      <c r="J884" s="61"/>
      <c r="K884" s="62"/>
      <c r="L884" s="62"/>
      <c r="M884" s="60"/>
    </row>
    <row r="885" spans="1:13" ht="15.75" thickBot="1" x14ac:dyDescent="0.3">
      <c r="A885" s="61"/>
      <c r="B885" s="129"/>
      <c r="C885" s="129"/>
      <c r="D885" s="61"/>
      <c r="E885" s="71"/>
      <c r="F885" s="61"/>
      <c r="G885" s="61"/>
      <c r="H885" s="129"/>
      <c r="I885" s="61"/>
      <c r="J885" s="61"/>
      <c r="K885" s="62"/>
      <c r="L885" s="62"/>
      <c r="M885" s="60"/>
    </row>
    <row r="886" spans="1:13" ht="15.75" thickBot="1" x14ac:dyDescent="0.3">
      <c r="A886" s="61"/>
      <c r="B886" s="129"/>
      <c r="C886" s="129"/>
      <c r="D886" s="61"/>
      <c r="E886" s="71"/>
      <c r="F886" s="61"/>
      <c r="G886" s="61"/>
      <c r="H886" s="129"/>
      <c r="I886" s="61"/>
      <c r="J886" s="61"/>
      <c r="K886" s="62"/>
      <c r="L886" s="62"/>
      <c r="M886" s="60"/>
    </row>
    <row r="887" spans="1:13" ht="15.75" thickBot="1" x14ac:dyDescent="0.3">
      <c r="A887" s="61"/>
      <c r="B887" s="129"/>
      <c r="C887" s="129"/>
      <c r="D887" s="61"/>
      <c r="E887" s="71"/>
      <c r="F887" s="61"/>
      <c r="G887" s="61"/>
      <c r="H887" s="129"/>
      <c r="I887" s="61"/>
      <c r="J887" s="61"/>
      <c r="K887" s="62"/>
      <c r="L887" s="62"/>
      <c r="M887" s="60"/>
    </row>
    <row r="888" spans="1:13" ht="15.75" thickBot="1" x14ac:dyDescent="0.3">
      <c r="A888" s="61"/>
      <c r="B888" s="129"/>
      <c r="C888" s="129"/>
      <c r="D888" s="61"/>
      <c r="E888" s="71"/>
      <c r="F888" s="61"/>
      <c r="G888" s="61"/>
      <c r="H888" s="129"/>
      <c r="I888" s="61"/>
      <c r="J888" s="61"/>
      <c r="K888" s="62"/>
      <c r="L888" s="62"/>
      <c r="M888" s="60"/>
    </row>
    <row r="889" spans="1:13" ht="15.75" thickBot="1" x14ac:dyDescent="0.3">
      <c r="A889" s="61"/>
      <c r="B889" s="129"/>
      <c r="C889" s="129"/>
      <c r="D889" s="61"/>
      <c r="E889" s="71"/>
      <c r="F889" s="61"/>
      <c r="G889" s="61"/>
      <c r="H889" s="129"/>
      <c r="I889" s="61"/>
      <c r="J889" s="61"/>
      <c r="K889" s="62"/>
      <c r="L889" s="62"/>
      <c r="M889" s="60"/>
    </row>
    <row r="890" spans="1:13" ht="15.75" thickBot="1" x14ac:dyDescent="0.3">
      <c r="A890" s="61"/>
      <c r="B890" s="129"/>
      <c r="C890" s="129"/>
      <c r="D890" s="61"/>
      <c r="E890" s="71"/>
      <c r="F890" s="61"/>
      <c r="G890" s="61"/>
      <c r="H890" s="129"/>
      <c r="I890" s="61"/>
      <c r="J890" s="61"/>
      <c r="K890" s="62"/>
      <c r="L890" s="62"/>
      <c r="M890" s="60"/>
    </row>
    <row r="891" spans="1:13" ht="15.75" thickBot="1" x14ac:dyDescent="0.3">
      <c r="A891" s="61"/>
      <c r="B891" s="129"/>
      <c r="C891" s="129"/>
      <c r="D891" s="61"/>
      <c r="E891" s="71"/>
      <c r="F891" s="61"/>
      <c r="G891" s="61"/>
      <c r="H891" s="129"/>
      <c r="I891" s="61"/>
      <c r="J891" s="61"/>
      <c r="K891" s="62"/>
      <c r="L891" s="62"/>
      <c r="M891" s="60"/>
    </row>
    <row r="892" spans="1:13" ht="15.75" thickBot="1" x14ac:dyDescent="0.3">
      <c r="A892" s="61"/>
      <c r="B892" s="129"/>
      <c r="C892" s="129"/>
      <c r="D892" s="61"/>
      <c r="E892" s="71"/>
      <c r="F892" s="61"/>
      <c r="G892" s="61"/>
      <c r="H892" s="129"/>
      <c r="I892" s="61"/>
      <c r="J892" s="61"/>
      <c r="K892" s="62"/>
      <c r="L892" s="62"/>
      <c r="M892" s="60"/>
    </row>
    <row r="893" spans="1:13" ht="15.75" thickBot="1" x14ac:dyDescent="0.3">
      <c r="A893" s="61"/>
      <c r="B893" s="129"/>
      <c r="C893" s="129"/>
      <c r="D893" s="61"/>
      <c r="E893" s="71"/>
      <c r="F893" s="61"/>
      <c r="G893" s="61"/>
      <c r="H893" s="129"/>
      <c r="I893" s="61"/>
      <c r="J893" s="61"/>
      <c r="K893" s="62"/>
      <c r="L893" s="62"/>
      <c r="M893" s="60"/>
    </row>
    <row r="894" spans="1:13" ht="15.75" thickBot="1" x14ac:dyDescent="0.3">
      <c r="A894" s="61"/>
      <c r="B894" s="129"/>
      <c r="C894" s="129"/>
      <c r="D894" s="61"/>
      <c r="E894" s="71"/>
      <c r="F894" s="61"/>
      <c r="G894" s="61"/>
      <c r="H894" s="129"/>
      <c r="I894" s="61"/>
      <c r="J894" s="61"/>
      <c r="K894" s="62"/>
      <c r="L894" s="62"/>
      <c r="M894" s="60"/>
    </row>
    <row r="895" spans="1:13" ht="15.75" thickBot="1" x14ac:dyDescent="0.3">
      <c r="A895" s="61"/>
      <c r="B895" s="129"/>
      <c r="C895" s="129"/>
      <c r="D895" s="61"/>
      <c r="E895" s="71"/>
      <c r="F895" s="61"/>
      <c r="G895" s="61"/>
      <c r="H895" s="129"/>
      <c r="I895" s="61"/>
      <c r="J895" s="61"/>
      <c r="K895" s="62"/>
      <c r="L895" s="62"/>
      <c r="M895" s="60"/>
    </row>
    <row r="896" spans="1:13" ht="15.75" thickBot="1" x14ac:dyDescent="0.3">
      <c r="A896" s="61"/>
      <c r="B896" s="129"/>
      <c r="C896" s="129"/>
      <c r="D896" s="61"/>
      <c r="E896" s="71"/>
      <c r="F896" s="61"/>
      <c r="G896" s="61"/>
      <c r="H896" s="129"/>
      <c r="I896" s="61"/>
      <c r="J896" s="61"/>
      <c r="K896" s="62"/>
      <c r="L896" s="62"/>
      <c r="M896" s="60"/>
    </row>
    <row r="897" spans="1:13" ht="15.75" thickBot="1" x14ac:dyDescent="0.3">
      <c r="A897" s="61"/>
      <c r="B897" s="129"/>
      <c r="C897" s="129"/>
      <c r="D897" s="61"/>
      <c r="E897" s="71"/>
      <c r="F897" s="61"/>
      <c r="G897" s="61"/>
      <c r="H897" s="129"/>
      <c r="I897" s="61"/>
      <c r="J897" s="61"/>
      <c r="K897" s="62"/>
      <c r="L897" s="62"/>
      <c r="M897" s="60"/>
    </row>
    <row r="898" spans="1:13" ht="15.75" thickBot="1" x14ac:dyDescent="0.3">
      <c r="A898" s="61"/>
      <c r="B898" s="129"/>
      <c r="C898" s="129"/>
      <c r="D898" s="61"/>
      <c r="E898" s="71"/>
      <c r="F898" s="61"/>
      <c r="G898" s="61"/>
      <c r="H898" s="129"/>
      <c r="I898" s="61"/>
      <c r="J898" s="61"/>
      <c r="K898" s="62"/>
      <c r="L898" s="62"/>
      <c r="M898" s="60"/>
    </row>
    <row r="899" spans="1:13" ht="15.75" thickBot="1" x14ac:dyDescent="0.3">
      <c r="A899" s="61"/>
      <c r="B899" s="129"/>
      <c r="C899" s="129"/>
      <c r="D899" s="61"/>
      <c r="E899" s="71"/>
      <c r="F899" s="61"/>
      <c r="G899" s="61"/>
      <c r="H899" s="129"/>
      <c r="I899" s="61"/>
      <c r="J899" s="61"/>
      <c r="K899" s="62"/>
      <c r="L899" s="62"/>
      <c r="M899" s="60"/>
    </row>
    <row r="900" spans="1:13" ht="15.75" thickBot="1" x14ac:dyDescent="0.3">
      <c r="A900" s="61"/>
      <c r="B900" s="129"/>
      <c r="C900" s="129"/>
      <c r="D900" s="61"/>
      <c r="E900" s="71"/>
      <c r="F900" s="61"/>
      <c r="G900" s="61"/>
      <c r="H900" s="129"/>
      <c r="I900" s="61"/>
      <c r="J900" s="61"/>
      <c r="K900" s="62"/>
      <c r="L900" s="62"/>
      <c r="M900" s="60"/>
    </row>
    <row r="901" spans="1:13" ht="15.75" thickBot="1" x14ac:dyDescent="0.3">
      <c r="A901" s="61"/>
      <c r="B901" s="129"/>
      <c r="C901" s="129"/>
      <c r="D901" s="61"/>
      <c r="E901" s="71"/>
      <c r="F901" s="61"/>
      <c r="G901" s="61"/>
      <c r="H901" s="129"/>
      <c r="I901" s="61"/>
      <c r="J901" s="61"/>
      <c r="K901" s="62"/>
      <c r="L901" s="62"/>
      <c r="M901" s="60"/>
    </row>
    <row r="902" spans="1:13" ht="15.75" thickBot="1" x14ac:dyDescent="0.3">
      <c r="A902" s="61"/>
      <c r="B902" s="129"/>
      <c r="C902" s="129"/>
      <c r="D902" s="61"/>
      <c r="E902" s="71"/>
      <c r="F902" s="61"/>
      <c r="G902" s="61"/>
      <c r="H902" s="129"/>
      <c r="I902" s="61"/>
      <c r="J902" s="61"/>
      <c r="K902" s="62"/>
      <c r="L902" s="62"/>
      <c r="M902" s="60"/>
    </row>
    <row r="903" spans="1:13" ht="15.75" thickBot="1" x14ac:dyDescent="0.3">
      <c r="A903" s="61"/>
      <c r="B903" s="129"/>
      <c r="C903" s="129"/>
      <c r="D903" s="61"/>
      <c r="E903" s="71"/>
      <c r="F903" s="61"/>
      <c r="G903" s="61"/>
      <c r="H903" s="129"/>
      <c r="I903" s="61"/>
      <c r="J903" s="61"/>
      <c r="K903" s="62"/>
      <c r="L903" s="62"/>
      <c r="M903" s="60"/>
    </row>
    <row r="904" spans="1:13" ht="15.75" thickBot="1" x14ac:dyDescent="0.3">
      <c r="A904" s="61"/>
      <c r="B904" s="129"/>
      <c r="C904" s="129"/>
      <c r="D904" s="61"/>
      <c r="E904" s="71"/>
      <c r="F904" s="61"/>
      <c r="G904" s="61"/>
      <c r="H904" s="129"/>
      <c r="I904" s="61"/>
      <c r="J904" s="61"/>
      <c r="K904" s="62"/>
      <c r="L904" s="62"/>
      <c r="M904" s="60"/>
    </row>
    <row r="905" spans="1:13" ht="15.75" thickBot="1" x14ac:dyDescent="0.3">
      <c r="A905" s="61"/>
      <c r="B905" s="129"/>
      <c r="C905" s="129"/>
      <c r="D905" s="61"/>
      <c r="E905" s="71"/>
      <c r="F905" s="61"/>
      <c r="G905" s="61"/>
      <c r="H905" s="129"/>
      <c r="I905" s="61"/>
      <c r="J905" s="61"/>
      <c r="K905" s="62"/>
      <c r="L905" s="62"/>
      <c r="M905" s="60"/>
    </row>
    <row r="906" spans="1:13" ht="15.75" thickBot="1" x14ac:dyDescent="0.3">
      <c r="A906" s="61"/>
      <c r="B906" s="129"/>
      <c r="C906" s="129"/>
      <c r="D906" s="61"/>
      <c r="E906" s="71"/>
      <c r="F906" s="61"/>
      <c r="G906" s="61"/>
      <c r="H906" s="129"/>
      <c r="I906" s="61"/>
      <c r="J906" s="61"/>
      <c r="K906" s="62"/>
      <c r="L906" s="62"/>
      <c r="M906" s="60"/>
    </row>
    <row r="907" spans="1:13" ht="15.75" thickBot="1" x14ac:dyDescent="0.3">
      <c r="A907" s="61"/>
      <c r="B907" s="129"/>
      <c r="C907" s="129"/>
      <c r="D907" s="61"/>
      <c r="E907" s="71"/>
      <c r="F907" s="61"/>
      <c r="G907" s="61"/>
      <c r="H907" s="129"/>
      <c r="I907" s="61"/>
      <c r="J907" s="61"/>
      <c r="K907" s="62"/>
      <c r="L907" s="62"/>
      <c r="M907" s="60"/>
    </row>
    <row r="908" spans="1:13" ht="15.75" thickBot="1" x14ac:dyDescent="0.3">
      <c r="A908" s="61"/>
      <c r="B908" s="129"/>
      <c r="C908" s="129"/>
      <c r="D908" s="61"/>
      <c r="E908" s="71"/>
      <c r="F908" s="61"/>
      <c r="G908" s="61"/>
      <c r="H908" s="129"/>
      <c r="I908" s="61"/>
      <c r="J908" s="61"/>
      <c r="K908" s="62"/>
      <c r="L908" s="62"/>
      <c r="M908" s="60"/>
    </row>
    <row r="909" spans="1:13" ht="15.75" thickBot="1" x14ac:dyDescent="0.3">
      <c r="A909" s="61"/>
      <c r="B909" s="129"/>
      <c r="C909" s="129"/>
      <c r="D909" s="61"/>
      <c r="E909" s="71"/>
      <c r="F909" s="61"/>
      <c r="G909" s="61"/>
      <c r="H909" s="129"/>
      <c r="I909" s="61"/>
      <c r="J909" s="61"/>
      <c r="K909" s="62"/>
      <c r="L909" s="62"/>
      <c r="M909" s="60"/>
    </row>
    <row r="910" spans="1:13" ht="15.75" thickBot="1" x14ac:dyDescent="0.3">
      <c r="A910" s="61"/>
      <c r="B910" s="129"/>
      <c r="C910" s="129"/>
      <c r="D910" s="61"/>
      <c r="E910" s="71"/>
      <c r="F910" s="61"/>
      <c r="G910" s="61"/>
      <c r="H910" s="129"/>
      <c r="I910" s="61"/>
      <c r="J910" s="61"/>
      <c r="K910" s="62"/>
      <c r="L910" s="62"/>
      <c r="M910" s="60"/>
    </row>
    <row r="911" spans="1:13" ht="15.75" thickBot="1" x14ac:dyDescent="0.3">
      <c r="A911" s="61"/>
      <c r="B911" s="129"/>
      <c r="C911" s="129"/>
      <c r="D911" s="61"/>
      <c r="E911" s="71"/>
      <c r="F911" s="61"/>
      <c r="G911" s="61"/>
      <c r="H911" s="129"/>
      <c r="I911" s="61"/>
      <c r="J911" s="61"/>
      <c r="K911" s="62"/>
      <c r="L911" s="62"/>
      <c r="M911" s="60"/>
    </row>
    <row r="912" spans="1:13" ht="15.75" thickBot="1" x14ac:dyDescent="0.3">
      <c r="A912" s="61"/>
      <c r="B912" s="129"/>
      <c r="C912" s="129"/>
      <c r="D912" s="61"/>
      <c r="E912" s="71"/>
      <c r="F912" s="61"/>
      <c r="G912" s="61"/>
      <c r="H912" s="129"/>
      <c r="I912" s="61"/>
      <c r="J912" s="61"/>
      <c r="K912" s="62"/>
      <c r="L912" s="62"/>
      <c r="M912" s="60"/>
    </row>
    <row r="913" spans="1:13" ht="15.75" thickBot="1" x14ac:dyDescent="0.3">
      <c r="A913" s="61"/>
      <c r="B913" s="129"/>
      <c r="C913" s="129"/>
      <c r="D913" s="61"/>
      <c r="E913" s="71"/>
      <c r="F913" s="61"/>
      <c r="G913" s="61"/>
      <c r="H913" s="129"/>
      <c r="I913" s="61"/>
      <c r="J913" s="61"/>
      <c r="K913" s="62"/>
      <c r="L913" s="62"/>
      <c r="M913" s="60"/>
    </row>
    <row r="914" spans="1:13" ht="15.75" thickBot="1" x14ac:dyDescent="0.3">
      <c r="A914" s="61"/>
      <c r="B914" s="129"/>
      <c r="C914" s="129"/>
      <c r="D914" s="61"/>
      <c r="E914" s="71"/>
      <c r="F914" s="61"/>
      <c r="G914" s="61"/>
      <c r="H914" s="129"/>
      <c r="I914" s="61"/>
      <c r="J914" s="61"/>
      <c r="K914" s="62"/>
      <c r="L914" s="62"/>
      <c r="M914" s="60"/>
    </row>
    <row r="915" spans="1:13" ht="15.75" thickBot="1" x14ac:dyDescent="0.3">
      <c r="A915" s="61"/>
      <c r="B915" s="129"/>
      <c r="C915" s="129"/>
      <c r="D915" s="61"/>
      <c r="E915" s="71"/>
      <c r="F915" s="61"/>
      <c r="G915" s="61"/>
      <c r="H915" s="129"/>
      <c r="I915" s="61"/>
      <c r="J915" s="61"/>
      <c r="K915" s="62"/>
      <c r="L915" s="62"/>
      <c r="M915" s="60"/>
    </row>
    <row r="916" spans="1:13" ht="15.75" thickBot="1" x14ac:dyDescent="0.3">
      <c r="A916" s="61"/>
      <c r="B916" s="129"/>
      <c r="C916" s="129"/>
      <c r="D916" s="61"/>
      <c r="E916" s="71"/>
      <c r="F916" s="61"/>
      <c r="G916" s="61"/>
      <c r="H916" s="129"/>
      <c r="I916" s="61"/>
      <c r="J916" s="61"/>
      <c r="K916" s="62"/>
      <c r="L916" s="62"/>
      <c r="M916" s="60"/>
    </row>
    <row r="917" spans="1:13" x14ac:dyDescent="0.25">
      <c r="A917" s="61"/>
      <c r="B917" s="129"/>
      <c r="C917" s="129"/>
      <c r="D917" s="61"/>
      <c r="E917" s="71"/>
      <c r="F917" s="61"/>
      <c r="G917" s="61"/>
      <c r="H917" s="129"/>
      <c r="I917" s="61"/>
      <c r="J917" s="61"/>
      <c r="K917" s="62"/>
      <c r="L917" s="62"/>
      <c r="M917" s="60"/>
    </row>
    <row r="918" spans="1:13" x14ac:dyDescent="0.25">
      <c r="E918" s="63"/>
      <c r="F918" s="63"/>
      <c r="G918" s="63"/>
      <c r="I918" s="63"/>
      <c r="J918" s="63"/>
      <c r="K918" s="63"/>
    </row>
    <row r="919" spans="1:13" x14ac:dyDescent="0.25">
      <c r="E919" s="63"/>
      <c r="F919" s="63"/>
      <c r="G919" s="63"/>
      <c r="I919" s="63"/>
      <c r="J919" s="63"/>
      <c r="K919" s="63"/>
    </row>
    <row r="920" spans="1:13" x14ac:dyDescent="0.25">
      <c r="E920" s="63"/>
      <c r="F920" s="63"/>
      <c r="G920" s="63"/>
      <c r="I920" s="63"/>
      <c r="J920" s="63"/>
      <c r="K920" s="63"/>
    </row>
    <row r="921" spans="1:13" x14ac:dyDescent="0.25">
      <c r="E921" s="63"/>
      <c r="F921" s="63"/>
      <c r="G921" s="63"/>
      <c r="I921" s="63"/>
      <c r="J921" s="63"/>
      <c r="K921" s="63"/>
    </row>
    <row r="922" spans="1:13" x14ac:dyDescent="0.25">
      <c r="E922" s="63"/>
      <c r="F922" s="63"/>
      <c r="G922" s="63"/>
      <c r="I922" s="63"/>
      <c r="J922" s="63"/>
      <c r="K922" s="63"/>
    </row>
    <row r="923" spans="1:13" x14ac:dyDescent="0.25">
      <c r="E923" s="63"/>
      <c r="F923" s="63"/>
      <c r="G923" s="63"/>
      <c r="I923" s="63"/>
      <c r="J923" s="63"/>
      <c r="K923" s="63"/>
    </row>
    <row r="924" spans="1:13" x14ac:dyDescent="0.25">
      <c r="E924" s="63"/>
      <c r="F924" s="63"/>
      <c r="G924" s="63"/>
      <c r="I924" s="63"/>
      <c r="J924" s="63"/>
      <c r="K924" s="63"/>
    </row>
    <row r="925" spans="1:13" x14ac:dyDescent="0.25">
      <c r="E925" s="63"/>
      <c r="F925" s="63"/>
      <c r="G925" s="63"/>
      <c r="I925" s="63"/>
      <c r="J925" s="63"/>
      <c r="K925" s="63"/>
    </row>
    <row r="926" spans="1:13" x14ac:dyDescent="0.25">
      <c r="E926" s="63"/>
      <c r="F926" s="63"/>
      <c r="G926" s="63"/>
      <c r="I926" s="63"/>
      <c r="J926" s="63"/>
      <c r="K926" s="63"/>
    </row>
    <row r="927" spans="1:13" x14ac:dyDescent="0.25">
      <c r="E927" s="63"/>
      <c r="F927" s="63"/>
      <c r="G927" s="63"/>
      <c r="I927" s="63"/>
      <c r="J927" s="63"/>
      <c r="K927" s="63"/>
    </row>
    <row r="928" spans="1:13" x14ac:dyDescent="0.25">
      <c r="E928" s="63"/>
      <c r="F928" s="63"/>
      <c r="G928" s="63"/>
      <c r="I928" s="63"/>
      <c r="J928" s="63"/>
      <c r="K928" s="63"/>
    </row>
    <row r="929" spans="5:11" x14ac:dyDescent="0.25">
      <c r="E929" s="63"/>
      <c r="F929" s="63"/>
      <c r="G929" s="63"/>
      <c r="I929" s="63"/>
      <c r="J929" s="63"/>
      <c r="K929" s="63"/>
    </row>
    <row r="930" spans="5:11" x14ac:dyDescent="0.25">
      <c r="E930" s="63"/>
      <c r="F930" s="63"/>
      <c r="G930" s="63"/>
      <c r="I930" s="63"/>
      <c r="J930" s="63"/>
      <c r="K930" s="63"/>
    </row>
  </sheetData>
  <autoFilter ref="A3:M917"/>
  <mergeCells count="1">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tabSelected="1" workbookViewId="0">
      <selection activeCell="C41" sqref="C41:D41"/>
    </sheetView>
  </sheetViews>
  <sheetFormatPr baseColWidth="10" defaultRowHeight="15" x14ac:dyDescent="0.25"/>
  <cols>
    <col min="1" max="1" width="42.140625" customWidth="1"/>
  </cols>
  <sheetData>
    <row r="2" spans="1:10" x14ac:dyDescent="0.25">
      <c r="A2" s="106" t="s">
        <v>1449</v>
      </c>
      <c r="B2" s="106"/>
      <c r="C2" s="106"/>
      <c r="D2" s="106"/>
      <c r="E2" s="106"/>
      <c r="F2" s="106"/>
      <c r="G2" s="106"/>
      <c r="H2" s="106"/>
      <c r="I2" s="106"/>
      <c r="J2" s="106"/>
    </row>
    <row r="3" spans="1:10" x14ac:dyDescent="0.25">
      <c r="A3" s="106" t="s">
        <v>1450</v>
      </c>
      <c r="B3" s="106"/>
      <c r="C3" s="106"/>
      <c r="D3" s="106"/>
      <c r="E3" s="106"/>
      <c r="F3" s="106"/>
      <c r="G3" s="106"/>
      <c r="H3" s="106"/>
      <c r="I3" s="106"/>
      <c r="J3" s="106"/>
    </row>
    <row r="4" spans="1:10" x14ac:dyDescent="0.25">
      <c r="A4" s="106" t="s">
        <v>1451</v>
      </c>
      <c r="B4" s="106"/>
      <c r="C4" s="106"/>
      <c r="D4" s="106"/>
      <c r="E4" s="106"/>
      <c r="F4" s="106"/>
      <c r="G4" s="106"/>
      <c r="H4" s="106"/>
      <c r="I4" s="106"/>
      <c r="J4" s="106"/>
    </row>
    <row r="5" spans="1:10" x14ac:dyDescent="0.25">
      <c r="A5" s="106" t="s">
        <v>1685</v>
      </c>
      <c r="B5" s="106"/>
      <c r="C5" s="106"/>
      <c r="D5" s="106"/>
      <c r="E5" s="106"/>
      <c r="F5" s="106"/>
      <c r="G5" s="106"/>
      <c r="H5" s="106"/>
      <c r="I5" s="106"/>
      <c r="J5" s="106"/>
    </row>
    <row r="6" spans="1:10" ht="15.75" thickBot="1" x14ac:dyDescent="0.3">
      <c r="A6" s="1"/>
    </row>
    <row r="7" spans="1:10" ht="23.45" customHeight="1" x14ac:dyDescent="0.25">
      <c r="A7" s="3"/>
      <c r="B7" s="107" t="s">
        <v>1688</v>
      </c>
      <c r="C7" s="108"/>
      <c r="D7" s="108"/>
      <c r="E7" s="109"/>
      <c r="F7" s="113" t="s">
        <v>1689</v>
      </c>
      <c r="G7" s="111"/>
      <c r="H7" s="111"/>
      <c r="I7" s="111"/>
      <c r="J7" s="112"/>
    </row>
    <row r="8" spans="1:10" ht="36" x14ac:dyDescent="0.25">
      <c r="A8" s="4" t="s">
        <v>1452</v>
      </c>
      <c r="B8" s="5" t="s">
        <v>1453</v>
      </c>
      <c r="C8" s="6" t="s">
        <v>1454</v>
      </c>
      <c r="D8" s="6" t="s">
        <v>1455</v>
      </c>
      <c r="E8" s="7" t="s">
        <v>1456</v>
      </c>
      <c r="F8" s="8" t="s">
        <v>1453</v>
      </c>
      <c r="G8" s="9" t="s">
        <v>1454</v>
      </c>
      <c r="H8" s="9" t="s">
        <v>1455</v>
      </c>
      <c r="I8" s="9" t="s">
        <v>1457</v>
      </c>
      <c r="J8" s="10" t="s">
        <v>1458</v>
      </c>
    </row>
    <row r="9" spans="1:10" x14ac:dyDescent="0.25">
      <c r="A9" s="11" t="s">
        <v>45</v>
      </c>
      <c r="B9" s="12">
        <v>0</v>
      </c>
      <c r="C9" s="12">
        <v>0</v>
      </c>
      <c r="D9" s="12">
        <v>0</v>
      </c>
      <c r="E9" s="13" t="s">
        <v>1684</v>
      </c>
      <c r="F9" s="14">
        <v>0</v>
      </c>
      <c r="G9" s="14">
        <v>0</v>
      </c>
      <c r="H9" s="14">
        <v>0</v>
      </c>
      <c r="I9" s="14">
        <v>0</v>
      </c>
      <c r="J9" s="15" t="s">
        <v>1684</v>
      </c>
    </row>
    <row r="10" spans="1:10" x14ac:dyDescent="0.25">
      <c r="A10" s="25" t="s">
        <v>46</v>
      </c>
      <c r="B10" s="12">
        <v>14</v>
      </c>
      <c r="C10" s="12">
        <f>+VLOOKUP(A10,TD!$A$46:$F$81,2,FALSE)+VLOOKUP(A10,TD!$A$46:$F$81,3,FALSE)</f>
        <v>7</v>
      </c>
      <c r="D10" s="12">
        <v>7</v>
      </c>
      <c r="E10" s="13">
        <f t="shared" ref="E10:E40" si="0">+C10/B10</f>
        <v>0.5</v>
      </c>
      <c r="F10" s="14">
        <f>+VLOOKUP($A10,TD!$A$6:$H$35,7,FALSE)</f>
        <v>66</v>
      </c>
      <c r="G10" s="14">
        <f>+VLOOKUP($A10,TD!$A$7:$C$35,2,FALSE)+VLOOKUP($A10,TD!$A$7:$F$35,5,FALSE)</f>
        <v>44</v>
      </c>
      <c r="H10" s="14">
        <f>+VLOOKUP($A10,TD!$A$6:$G$35,6,FALSE)</f>
        <v>7</v>
      </c>
      <c r="I10" s="14">
        <f>+VLOOKUP(A10,TD!$A$6:$H$35,3,FALSE)+VLOOKUP(A10,TD!$A$6:$H$35,4,FALSE)</f>
        <v>15</v>
      </c>
      <c r="J10" s="15">
        <f t="shared" ref="J10:J41" si="1">+G10/F10</f>
        <v>0.66666666666666663</v>
      </c>
    </row>
    <row r="11" spans="1:10" x14ac:dyDescent="0.25">
      <c r="A11" s="11" t="s">
        <v>55</v>
      </c>
      <c r="B11" s="12">
        <f>+VLOOKUP(A11,TD!$A$46:$F$69,5,FALSE)</f>
        <v>3</v>
      </c>
      <c r="C11" s="12">
        <f>+VLOOKUP(A11,TD!$A$46:$F$81,2,FALSE)+VLOOKUP(A11,TD!$A$46:$F$81,3,FALSE)</f>
        <v>3</v>
      </c>
      <c r="D11" s="12">
        <f>+VLOOKUP(A11,TD!$A$46:$F$81,4,FALSE)</f>
        <v>0</v>
      </c>
      <c r="E11" s="13">
        <f t="shared" si="0"/>
        <v>1</v>
      </c>
      <c r="F11" s="14">
        <f>+VLOOKUP($A11,TD!$A$6:$H$35,7,FALSE)</f>
        <v>8</v>
      </c>
      <c r="G11" s="14">
        <f>+VLOOKUP($A11,TD!$A$7:$C$35,2,FALSE)+VLOOKUP($A11,TD!$A$7:$F$35,5,FALSE)</f>
        <v>4</v>
      </c>
      <c r="H11" s="14">
        <f>+VLOOKUP($A11,TD!$A$6:$G$35,6,FALSE)</f>
        <v>0</v>
      </c>
      <c r="I11" s="14">
        <f>+VLOOKUP(A11,TD!$A$6:$H$35,3,FALSE)+VLOOKUP(A11,TD!$A$6:$H$35,4,FALSE)</f>
        <v>4</v>
      </c>
      <c r="J11" s="15">
        <f t="shared" si="1"/>
        <v>0.5</v>
      </c>
    </row>
    <row r="12" spans="1:10" x14ac:dyDescent="0.25">
      <c r="A12" s="11" t="s">
        <v>166</v>
      </c>
      <c r="B12" s="12">
        <f>+VLOOKUP(A12,TD!$A$46:$F$69,5,FALSE)</f>
        <v>2</v>
      </c>
      <c r="C12" s="12">
        <f>+VLOOKUP(A12,TD!$A$46:$F$81,2,FALSE)+VLOOKUP(A12,TD!$A$46:$F$81,3,FALSE)</f>
        <v>2</v>
      </c>
      <c r="D12" s="12">
        <f>+VLOOKUP(A12,TD!$A$46:$F$81,4,FALSE)</f>
        <v>0</v>
      </c>
      <c r="E12" s="13">
        <f t="shared" si="0"/>
        <v>1</v>
      </c>
      <c r="F12" s="14">
        <f>+VLOOKUP($A12,TD!$A$6:$H$35,7,FALSE)</f>
        <v>18</v>
      </c>
      <c r="G12" s="14">
        <f>+VLOOKUP($A12,TD!$A$7:$C$35,2,FALSE)+VLOOKUP($A12,TD!$A$7:$F$35,5,FALSE)</f>
        <v>16</v>
      </c>
      <c r="H12" s="14">
        <f>+VLOOKUP($A12,TD!$A$6:$G$35,6,FALSE)</f>
        <v>0</v>
      </c>
      <c r="I12" s="14">
        <f>+VLOOKUP(A12,TD!$A$6:$H$35,3,FALSE)+VLOOKUP(A12,TD!$A$6:$H$35,4,FALSE)</f>
        <v>2</v>
      </c>
      <c r="J12" s="15">
        <f t="shared" si="1"/>
        <v>0.88888888888888884</v>
      </c>
    </row>
    <row r="13" spans="1:10" x14ac:dyDescent="0.25">
      <c r="A13" s="11" t="s">
        <v>96</v>
      </c>
      <c r="B13" s="12">
        <f>+VLOOKUP(A13,TD!$A$46:$F$69,5,FALSE)</f>
        <v>4</v>
      </c>
      <c r="C13" s="12">
        <f>+VLOOKUP(A13,TD!$A$46:$F$81,2,FALSE)+VLOOKUP(A13,TD!$A$46:$F$81,3,FALSE)</f>
        <v>4</v>
      </c>
      <c r="D13" s="12">
        <f>+VLOOKUP(A13,TD!$A$46:$F$81,4,FALSE)</f>
        <v>0</v>
      </c>
      <c r="E13" s="13">
        <f t="shared" si="0"/>
        <v>1</v>
      </c>
      <c r="F13" s="14">
        <f>+VLOOKUP($A13,TD!$A$6:$H$35,7,FALSE)</f>
        <v>15</v>
      </c>
      <c r="G13" s="14">
        <f>+VLOOKUP($A13,TD!$A$7:$C$35,2,FALSE)+VLOOKUP($A13,TD!$A$7:$F$35,5,FALSE)</f>
        <v>11</v>
      </c>
      <c r="H13" s="14">
        <f>+VLOOKUP($A13,TD!$A$6:$G$35,6,FALSE)</f>
        <v>0</v>
      </c>
      <c r="I13" s="14">
        <f>+VLOOKUP(A13,TD!$A$6:$H$35,3,FALSE)+VLOOKUP(A13,TD!$A$6:$H$35,4,FALSE)</f>
        <v>4</v>
      </c>
      <c r="J13" s="15">
        <f t="shared" si="1"/>
        <v>0.73333333333333328</v>
      </c>
    </row>
    <row r="14" spans="1:10" x14ac:dyDescent="0.25">
      <c r="A14" s="25" t="s">
        <v>229</v>
      </c>
      <c r="B14" s="12">
        <v>5</v>
      </c>
      <c r="C14" s="12">
        <f>+VLOOKUP(A14,TD!$A$46:$F$81,2,FALSE)+VLOOKUP(A14,TD!$A$46:$F$81,3,FALSE)</f>
        <v>3</v>
      </c>
      <c r="D14" s="12">
        <v>2</v>
      </c>
      <c r="E14" s="13">
        <f t="shared" si="0"/>
        <v>0.6</v>
      </c>
      <c r="F14" s="14">
        <f>+VLOOKUP($A14,TD!$A$6:$H$35,7,FALSE)</f>
        <v>18</v>
      </c>
      <c r="G14" s="14">
        <f>+VLOOKUP($A14,TD!$A$7:$C$35,2,FALSE)+VLOOKUP($A14,TD!$A$7:$F$35,5,FALSE)</f>
        <v>14</v>
      </c>
      <c r="H14" s="14">
        <f>+VLOOKUP($A14,TD!$A$6:$G$35,6,FALSE)</f>
        <v>2</v>
      </c>
      <c r="I14" s="14">
        <f>+VLOOKUP(A14,TD!$A$6:$H$35,3,FALSE)+VLOOKUP(A14,TD!$A$6:$H$35,4,FALSE)</f>
        <v>2</v>
      </c>
      <c r="J14" s="15">
        <f t="shared" si="1"/>
        <v>0.77777777777777779</v>
      </c>
    </row>
    <row r="15" spans="1:10" ht="22.5" x14ac:dyDescent="0.25">
      <c r="A15" s="11" t="s">
        <v>19</v>
      </c>
      <c r="B15" s="12">
        <v>0</v>
      </c>
      <c r="C15" s="12">
        <v>0</v>
      </c>
      <c r="D15" s="12">
        <v>0</v>
      </c>
      <c r="E15" s="13" t="s">
        <v>1684</v>
      </c>
      <c r="F15" s="14">
        <f>+VLOOKUP($A15,TD!$A$6:$H$35,7,FALSE)</f>
        <v>15</v>
      </c>
      <c r="G15" s="14">
        <f>+VLOOKUP($A15,TD!$A$7:$C$35,2,FALSE)+VLOOKUP($A15,TD!$A$7:$F$35,5,FALSE)</f>
        <v>9</v>
      </c>
      <c r="H15" s="14">
        <f>+VLOOKUP($A15,TD!$A$6:$G$35,6,FALSE)</f>
        <v>0</v>
      </c>
      <c r="I15" s="14">
        <f>+VLOOKUP(A15,TD!$A$6:$H$35,3,FALSE)+VLOOKUP(A15,TD!$A$6:$H$35,4,FALSE)</f>
        <v>6</v>
      </c>
      <c r="J15" s="15">
        <f t="shared" si="1"/>
        <v>0.6</v>
      </c>
    </row>
    <row r="16" spans="1:10" x14ac:dyDescent="0.25">
      <c r="A16" s="11" t="s">
        <v>14</v>
      </c>
      <c r="B16" s="12">
        <f>+VLOOKUP(A16,TD!$A$46:$F$69,5,FALSE)</f>
        <v>2</v>
      </c>
      <c r="C16" s="12">
        <f>+VLOOKUP(A16,TD!$A$46:$F$81,2,FALSE)+VLOOKUP(A16,TD!$A$46:$F$81,3,FALSE)</f>
        <v>2</v>
      </c>
      <c r="D16" s="12">
        <f>+VLOOKUP(A16,TD!$A$46:$F$81,4,FALSE)</f>
        <v>0</v>
      </c>
      <c r="E16" s="13">
        <f t="shared" si="0"/>
        <v>1</v>
      </c>
      <c r="F16" s="14">
        <f>+VLOOKUP($A16,TD!$A$6:$H$35,7,FALSE)</f>
        <v>25</v>
      </c>
      <c r="G16" s="14">
        <f>+VLOOKUP($A16,TD!$A$7:$C$35,2,FALSE)+VLOOKUP($A16,TD!$A$7:$F$35,5,FALSE)</f>
        <v>22</v>
      </c>
      <c r="H16" s="14">
        <f>+VLOOKUP($A16,TD!$A$6:$G$35,6,FALSE)</f>
        <v>0</v>
      </c>
      <c r="I16" s="14">
        <f>+VLOOKUP(A16,TD!$A$6:$H$35,3,FALSE)+VLOOKUP(A16,TD!$A$6:$H$35,4,FALSE)</f>
        <v>3</v>
      </c>
      <c r="J16" s="15">
        <f t="shared" si="1"/>
        <v>0.88</v>
      </c>
    </row>
    <row r="17" spans="1:10" x14ac:dyDescent="0.25">
      <c r="A17" s="11" t="s">
        <v>60</v>
      </c>
      <c r="B17" s="12">
        <f>+VLOOKUP(A17,TD!$A$46:$F$69,5,FALSE)</f>
        <v>2</v>
      </c>
      <c r="C17" s="12">
        <f>+VLOOKUP(A17,TD!$A$46:$F$81,2,FALSE)+VLOOKUP(A17,TD!$A$46:$F$81,3,FALSE)</f>
        <v>2</v>
      </c>
      <c r="D17" s="12">
        <f>+VLOOKUP(A17,TD!$A$46:$F$81,4,FALSE)</f>
        <v>0</v>
      </c>
      <c r="E17" s="13">
        <f t="shared" si="0"/>
        <v>1</v>
      </c>
      <c r="F17" s="14">
        <f>+VLOOKUP($A17,TD!$A$6:$H$35,7,FALSE)</f>
        <v>3</v>
      </c>
      <c r="G17" s="14">
        <f>+VLOOKUP($A17,TD!$A$7:$C$35,2,FALSE)+VLOOKUP($A17,TD!$A$7:$F$35,5,FALSE)</f>
        <v>3</v>
      </c>
      <c r="H17" s="14">
        <f>+VLOOKUP($A17,TD!$A$6:$G$35,6,FALSE)</f>
        <v>0</v>
      </c>
      <c r="I17" s="14">
        <f>+VLOOKUP(A17,TD!$A$6:$H$35,3,FALSE)+VLOOKUP(A17,TD!$A$6:$H$35,4,FALSE)</f>
        <v>0</v>
      </c>
      <c r="J17" s="15">
        <f t="shared" si="1"/>
        <v>1</v>
      </c>
    </row>
    <row r="18" spans="1:10" ht="22.5" x14ac:dyDescent="0.25">
      <c r="A18" s="11" t="s">
        <v>48</v>
      </c>
      <c r="B18" s="12">
        <v>0</v>
      </c>
      <c r="C18" s="12">
        <v>0</v>
      </c>
      <c r="D18" s="12">
        <v>0</v>
      </c>
      <c r="E18" s="13" t="s">
        <v>1684</v>
      </c>
      <c r="F18" s="14">
        <v>0</v>
      </c>
      <c r="G18" s="14">
        <v>0</v>
      </c>
      <c r="H18" s="14">
        <v>0</v>
      </c>
      <c r="I18" s="14">
        <v>0</v>
      </c>
      <c r="J18" s="15" t="s">
        <v>1684</v>
      </c>
    </row>
    <row r="19" spans="1:10" x14ac:dyDescent="0.25">
      <c r="A19" s="11" t="s">
        <v>26</v>
      </c>
      <c r="B19" s="12">
        <v>0</v>
      </c>
      <c r="C19" s="12">
        <v>0</v>
      </c>
      <c r="D19" s="12">
        <v>0</v>
      </c>
      <c r="E19" s="13" t="s">
        <v>1684</v>
      </c>
      <c r="F19" s="14">
        <f>+VLOOKUP($A19,TD!$A$6:$H$35,7,FALSE)</f>
        <v>4</v>
      </c>
      <c r="G19" s="14">
        <f>+VLOOKUP($A19,TD!$A$7:$C$35,2,FALSE)+VLOOKUP($A19,TD!$A$7:$F$35,5,FALSE)</f>
        <v>4</v>
      </c>
      <c r="H19" s="14">
        <f>+VLOOKUP($A19,TD!$A$6:$G$35,6,FALSE)</f>
        <v>0</v>
      </c>
      <c r="I19" s="14">
        <f>+VLOOKUP(A19,TD!$A$6:$H$35,3,FALSE)+VLOOKUP(A19,TD!$A$6:$H$35,4,FALSE)</f>
        <v>0</v>
      </c>
      <c r="J19" s="15">
        <f t="shared" si="1"/>
        <v>1</v>
      </c>
    </row>
    <row r="20" spans="1:10" x14ac:dyDescent="0.25">
      <c r="A20" s="25" t="s">
        <v>29</v>
      </c>
      <c r="B20" s="12">
        <v>5</v>
      </c>
      <c r="C20" s="12">
        <f>+VLOOKUP(A20,TD!$A$46:$F$81,2,FALSE)+VLOOKUP(A20,TD!$A$46:$F$81,3,FALSE)</f>
        <v>4</v>
      </c>
      <c r="D20" s="12">
        <v>1</v>
      </c>
      <c r="E20" s="13">
        <f t="shared" si="0"/>
        <v>0.8</v>
      </c>
      <c r="F20" s="14">
        <f>+VLOOKUP($A20,TD!$A$6:$H$35,7,FALSE)</f>
        <v>42</v>
      </c>
      <c r="G20" s="14">
        <f>+VLOOKUP($A20,TD!$A$7:$C$35,2,FALSE)+VLOOKUP($A20,TD!$A$7:$F$35,5,FALSE)</f>
        <v>34</v>
      </c>
      <c r="H20" s="14">
        <f>+VLOOKUP($A20,TD!$A$6:$G$35,6,FALSE)</f>
        <v>1</v>
      </c>
      <c r="I20" s="14">
        <f>+VLOOKUP(A20,TD!$A$6:$H$35,3,FALSE)+VLOOKUP(A20,TD!$A$6:$H$35,4,FALSE)</f>
        <v>7</v>
      </c>
      <c r="J20" s="15">
        <f t="shared" si="1"/>
        <v>0.80952380952380953</v>
      </c>
    </row>
    <row r="21" spans="1:10" x14ac:dyDescent="0.25">
      <c r="A21" s="11" t="s">
        <v>21</v>
      </c>
      <c r="B21" s="12">
        <f>+VLOOKUP(A21,TD!$A$46:$F$69,5,FALSE)</f>
        <v>4</v>
      </c>
      <c r="C21" s="12">
        <f>+VLOOKUP(A21,TD!$A$46:$F$81,2,FALSE)+VLOOKUP(A21,TD!$A$46:$F$81,3,FALSE)</f>
        <v>4</v>
      </c>
      <c r="D21" s="12">
        <f>+VLOOKUP(A21,TD!$A$46:$F$81,4,FALSE)</f>
        <v>0</v>
      </c>
      <c r="E21" s="13">
        <f t="shared" si="0"/>
        <v>1</v>
      </c>
      <c r="F21" s="14">
        <f>+VLOOKUP($A21,TD!$A$6:$H$35,7,FALSE)</f>
        <v>10</v>
      </c>
      <c r="G21" s="14">
        <f>+VLOOKUP($A21,TD!$A$7:$C$35,2,FALSE)+VLOOKUP($A21,TD!$A$7:$F$35,5,FALSE)</f>
        <v>10</v>
      </c>
      <c r="H21" s="14">
        <f>+VLOOKUP($A21,TD!$A$6:$G$35,6,FALSE)</f>
        <v>0</v>
      </c>
      <c r="I21" s="14">
        <f>+VLOOKUP(A21,TD!$A$6:$H$35,3,FALSE)+VLOOKUP(A21,TD!$A$6:$H$35,4,FALSE)</f>
        <v>0</v>
      </c>
      <c r="J21" s="15">
        <f t="shared" si="1"/>
        <v>1</v>
      </c>
    </row>
    <row r="22" spans="1:10" x14ac:dyDescent="0.25">
      <c r="A22" s="11" t="s">
        <v>23</v>
      </c>
      <c r="B22" s="12">
        <f>+VLOOKUP(A22,TD!$A$46:$F$69,5,FALSE)</f>
        <v>3</v>
      </c>
      <c r="C22" s="12">
        <f>+VLOOKUP(A22,TD!$A$46:$F$81,2,FALSE)+VLOOKUP(A22,TD!$A$46:$F$81,3,FALSE)</f>
        <v>3</v>
      </c>
      <c r="D22" s="12">
        <f>+VLOOKUP(A22,TD!$A$46:$F$81,4,FALSE)</f>
        <v>0</v>
      </c>
      <c r="E22" s="13">
        <f t="shared" si="0"/>
        <v>1</v>
      </c>
      <c r="F22" s="14">
        <f>+VLOOKUP($A22,TD!$A$6:$H$35,7,FALSE)</f>
        <v>19</v>
      </c>
      <c r="G22" s="14">
        <f>+VLOOKUP($A22,TD!$A$7:$C$35,2,FALSE)+VLOOKUP($A22,TD!$A$7:$F$35,5,FALSE)</f>
        <v>11</v>
      </c>
      <c r="H22" s="14">
        <f>+VLOOKUP($A22,TD!$A$6:$G$35,6,FALSE)</f>
        <v>0</v>
      </c>
      <c r="I22" s="14">
        <f>+VLOOKUP(A22,TD!$A$6:$H$35,3,FALSE)+VLOOKUP(A22,TD!$A$6:$H$35,4,FALSE)</f>
        <v>8</v>
      </c>
      <c r="J22" s="15">
        <f t="shared" si="1"/>
        <v>0.57894736842105265</v>
      </c>
    </row>
    <row r="23" spans="1:10" x14ac:dyDescent="0.25">
      <c r="A23" s="11" t="s">
        <v>16</v>
      </c>
      <c r="B23" s="12">
        <f>+VLOOKUP(A23,TD!$A$46:$F$69,5,FALSE)</f>
        <v>14</v>
      </c>
      <c r="C23" s="12">
        <f>+VLOOKUP(A23,TD!$A$46:$F$81,2,FALSE)+VLOOKUP(A23,TD!$A$46:$F$81,3,FALSE)</f>
        <v>11</v>
      </c>
      <c r="D23" s="12">
        <f>+VLOOKUP(A23,TD!$A$46:$F$81,4,FALSE)</f>
        <v>3</v>
      </c>
      <c r="E23" s="13">
        <f t="shared" si="0"/>
        <v>0.7857142857142857</v>
      </c>
      <c r="F23" s="14">
        <f>+VLOOKUP($A23,TD!$A$6:$H$35,7,FALSE)</f>
        <v>37</v>
      </c>
      <c r="G23" s="14">
        <f>+VLOOKUP($A23,TD!$A$7:$C$35,2,FALSE)+VLOOKUP($A23,TD!$A$7:$F$35,5,FALSE)</f>
        <v>23</v>
      </c>
      <c r="H23" s="14">
        <f>+VLOOKUP($A23,TD!$A$6:$G$35,6,FALSE)</f>
        <v>3</v>
      </c>
      <c r="I23" s="14">
        <f>+VLOOKUP(A23,TD!$A$6:$H$35,3,FALSE)+VLOOKUP(A23,TD!$A$6:$H$35,4,FALSE)</f>
        <v>11</v>
      </c>
      <c r="J23" s="15">
        <f t="shared" si="1"/>
        <v>0.6216216216216216</v>
      </c>
    </row>
    <row r="24" spans="1:10" x14ac:dyDescent="0.25">
      <c r="A24" s="11" t="s">
        <v>36</v>
      </c>
      <c r="B24" s="12">
        <f>+VLOOKUP(A24,TD!$A$46:$F$69,5,FALSE)</f>
        <v>6</v>
      </c>
      <c r="C24" s="12">
        <f>+VLOOKUP(A24,TD!$A$46:$F$81,2,FALSE)+VLOOKUP(A24,TD!$A$46:$F$81,3,FALSE)</f>
        <v>6</v>
      </c>
      <c r="D24" s="12">
        <f>+VLOOKUP(A24,TD!$A$46:$F$81,4,FALSE)</f>
        <v>0</v>
      </c>
      <c r="E24" s="13">
        <f t="shared" si="0"/>
        <v>1</v>
      </c>
      <c r="F24" s="14">
        <f>+VLOOKUP($A24,TD!$A$6:$H$35,7,FALSE)</f>
        <v>36</v>
      </c>
      <c r="G24" s="14">
        <f>+VLOOKUP($A24,TD!$A$7:$C$35,2,FALSE)+VLOOKUP($A24,TD!$A$7:$F$35,5,FALSE)</f>
        <v>34</v>
      </c>
      <c r="H24" s="14">
        <f>+VLOOKUP($A24,TD!$A$6:$G$35,6,FALSE)</f>
        <v>0</v>
      </c>
      <c r="I24" s="14">
        <f>+VLOOKUP(A24,TD!$A$6:$H$35,3,FALSE)+VLOOKUP(A24,TD!$A$6:$H$35,4,FALSE)</f>
        <v>2</v>
      </c>
      <c r="J24" s="15">
        <f t="shared" si="1"/>
        <v>0.94444444444444442</v>
      </c>
    </row>
    <row r="25" spans="1:10" x14ac:dyDescent="0.25">
      <c r="A25" s="25" t="s">
        <v>30</v>
      </c>
      <c r="B25" s="12">
        <v>2</v>
      </c>
      <c r="C25" s="12">
        <v>0</v>
      </c>
      <c r="D25" s="12">
        <v>2</v>
      </c>
      <c r="E25" s="13">
        <v>0</v>
      </c>
      <c r="F25" s="14">
        <f>+VLOOKUP($A25,TD!$A$6:$H$35,7,FALSE)</f>
        <v>9</v>
      </c>
      <c r="G25" s="14">
        <f>+VLOOKUP($A25,TD!$A$7:$C$35,2,FALSE)+VLOOKUP($A25,TD!$A$7:$F$35,5,FALSE)</f>
        <v>1</v>
      </c>
      <c r="H25" s="14">
        <f>+VLOOKUP($A25,TD!$A$6:$G$35,6,FALSE)</f>
        <v>2</v>
      </c>
      <c r="I25" s="14">
        <f>+VLOOKUP(A25,TD!$A$6:$H$35,3,FALSE)+VLOOKUP(A25,TD!$A$6:$H$35,4,FALSE)</f>
        <v>6</v>
      </c>
      <c r="J25" s="15">
        <f t="shared" si="1"/>
        <v>0.1111111111111111</v>
      </c>
    </row>
    <row r="26" spans="1:10" x14ac:dyDescent="0.25">
      <c r="A26" s="11" t="s">
        <v>53</v>
      </c>
      <c r="B26" s="12">
        <f>+VLOOKUP(A26,TD!$A$46:$F$69,5,FALSE)</f>
        <v>3</v>
      </c>
      <c r="C26" s="12">
        <f>+VLOOKUP(A26,TD!$A$46:$F$81,2,FALSE)+VLOOKUP(A26,TD!$A$46:$F$81,3,FALSE)</f>
        <v>3</v>
      </c>
      <c r="D26" s="12">
        <f>+VLOOKUP(A26,TD!$A$46:$F$81,4,FALSE)</f>
        <v>0</v>
      </c>
      <c r="E26" s="13">
        <f t="shared" si="0"/>
        <v>1</v>
      </c>
      <c r="F26" s="14">
        <f>+VLOOKUP($A26,TD!$A$6:$H$35,7,FALSE)</f>
        <v>4</v>
      </c>
      <c r="G26" s="14">
        <f>+VLOOKUP($A26,TD!$A$7:$C$35,2,FALSE)+VLOOKUP($A26,TD!$A$7:$F$35,5,FALSE)</f>
        <v>3</v>
      </c>
      <c r="H26" s="14">
        <f>+VLOOKUP($A26,TD!$A$6:$G$35,6,FALSE)</f>
        <v>0</v>
      </c>
      <c r="I26" s="14">
        <f>+VLOOKUP(A26,TD!$A$6:$H$35,3,FALSE)+VLOOKUP(A26,TD!$A$6:$H$35,4,FALSE)</f>
        <v>1</v>
      </c>
      <c r="J26" s="15">
        <f t="shared" si="1"/>
        <v>0.75</v>
      </c>
    </row>
    <row r="27" spans="1:10" x14ac:dyDescent="0.25">
      <c r="A27" s="11" t="s">
        <v>56</v>
      </c>
      <c r="B27" s="12">
        <f>+VLOOKUP(A27,TD!$A$46:$F$69,5,FALSE)</f>
        <v>2</v>
      </c>
      <c r="C27" s="12">
        <f>+VLOOKUP(A27,TD!$A$46:$F$81,2,FALSE)+VLOOKUP(A27,TD!$A$46:$F$81,3,FALSE)</f>
        <v>2</v>
      </c>
      <c r="D27" s="12">
        <f>+VLOOKUP(A27,TD!$A$46:$F$81,4,FALSE)</f>
        <v>0</v>
      </c>
      <c r="E27" s="13">
        <f t="shared" si="0"/>
        <v>1</v>
      </c>
      <c r="F27" s="14">
        <f>+VLOOKUP($A27,TD!$A$6:$H$35,7,FALSE)</f>
        <v>20</v>
      </c>
      <c r="G27" s="14">
        <f>+VLOOKUP($A27,TD!$A$7:$C$35,2,FALSE)+VLOOKUP($A27,TD!$A$7:$F$35,5,FALSE)</f>
        <v>13</v>
      </c>
      <c r="H27" s="14">
        <f>+VLOOKUP($A27,TD!$A$6:$G$35,6,FALSE)</f>
        <v>0</v>
      </c>
      <c r="I27" s="14">
        <f>+VLOOKUP(A27,TD!$A$6:$H$35,3,FALSE)+VLOOKUP(A27,TD!$A$6:$H$35,4,FALSE)</f>
        <v>7</v>
      </c>
      <c r="J27" s="15">
        <f t="shared" si="1"/>
        <v>0.65</v>
      </c>
    </row>
    <row r="28" spans="1:10" ht="22.5" x14ac:dyDescent="0.25">
      <c r="A28" s="11" t="s">
        <v>33</v>
      </c>
      <c r="B28" s="12">
        <v>0</v>
      </c>
      <c r="C28" s="12">
        <v>0</v>
      </c>
      <c r="D28" s="12">
        <v>0</v>
      </c>
      <c r="E28" s="13" t="s">
        <v>1684</v>
      </c>
      <c r="F28" s="14">
        <f>+VLOOKUP($A28,TD!$A$6:$H$35,7,FALSE)</f>
        <v>15</v>
      </c>
      <c r="G28" s="14">
        <f>+VLOOKUP($A28,TD!$A$7:$C$35,2,FALSE)+VLOOKUP($A28,TD!$A$7:$F$35,5,FALSE)</f>
        <v>15</v>
      </c>
      <c r="H28" s="14">
        <f>+VLOOKUP($A28,TD!$A$6:$G$35,6,FALSE)</f>
        <v>0</v>
      </c>
      <c r="I28" s="14">
        <f>+VLOOKUP(A28,TD!$A$6:$H$35,3,FALSE)+VLOOKUP(A28,TD!$A$6:$H$35,4,FALSE)</f>
        <v>0</v>
      </c>
      <c r="J28" s="15">
        <f t="shared" si="1"/>
        <v>1</v>
      </c>
    </row>
    <row r="29" spans="1:10" x14ac:dyDescent="0.25">
      <c r="A29" s="11" t="s">
        <v>58</v>
      </c>
      <c r="B29" s="12">
        <v>0</v>
      </c>
      <c r="C29" s="12">
        <v>0</v>
      </c>
      <c r="D29" s="12">
        <v>0</v>
      </c>
      <c r="E29" s="13" t="s">
        <v>1684</v>
      </c>
      <c r="F29" s="14">
        <v>0</v>
      </c>
      <c r="G29" s="14">
        <v>0</v>
      </c>
      <c r="H29" s="14">
        <v>0</v>
      </c>
      <c r="I29" s="14">
        <v>0</v>
      </c>
      <c r="J29" s="15" t="s">
        <v>1684</v>
      </c>
    </row>
    <row r="30" spans="1:10" x14ac:dyDescent="0.25">
      <c r="A30" s="11" t="s">
        <v>66</v>
      </c>
      <c r="B30" s="12">
        <v>0</v>
      </c>
      <c r="C30" s="12">
        <v>0</v>
      </c>
      <c r="D30" s="12">
        <v>0</v>
      </c>
      <c r="E30" s="13" t="s">
        <v>1684</v>
      </c>
      <c r="F30" s="14">
        <f>+VLOOKUP($A30,TD!$A$6:$H$35,7,FALSE)</f>
        <v>10</v>
      </c>
      <c r="G30" s="14">
        <f>+VLOOKUP($A30,TD!$A$7:$C$35,2,FALSE)+VLOOKUP($A30,TD!$A$7:$F$35,5,FALSE)</f>
        <v>10</v>
      </c>
      <c r="H30" s="14">
        <f>+VLOOKUP($A30,TD!$A$6:$G$35,6,FALSE)</f>
        <v>0</v>
      </c>
      <c r="I30" s="14">
        <f>+VLOOKUP(A30,TD!$A$6:$H$35,3,FALSE)+VLOOKUP(A30,TD!$A$6:$H$35,4,FALSE)</f>
        <v>0</v>
      </c>
      <c r="J30" s="15">
        <f t="shared" si="1"/>
        <v>1</v>
      </c>
    </row>
    <row r="31" spans="1:10" x14ac:dyDescent="0.25">
      <c r="A31" s="11" t="s">
        <v>141</v>
      </c>
      <c r="B31" s="12">
        <f>+VLOOKUP(A31,TD!$A$46:$F$69,5,FALSE)</f>
        <v>1</v>
      </c>
      <c r="C31" s="12">
        <f>+VLOOKUP(A31,TD!$A$46:$F$81,2,FALSE)+VLOOKUP(A31,TD!$A$46:$F$81,3,FALSE)</f>
        <v>1</v>
      </c>
      <c r="D31" s="12">
        <f>+VLOOKUP(A31,TD!$A$46:$F$81,4,FALSE)</f>
        <v>0</v>
      </c>
      <c r="E31" s="13">
        <f t="shared" si="0"/>
        <v>1</v>
      </c>
      <c r="F31" s="14">
        <f>+VLOOKUP($A31,TD!$A$6:$H$35,7,FALSE)</f>
        <v>7</v>
      </c>
      <c r="G31" s="14">
        <f>+VLOOKUP($A31,TD!$A$7:$C$35,2,FALSE)+VLOOKUP($A31,TD!$A$7:$F$35,5,FALSE)</f>
        <v>7</v>
      </c>
      <c r="H31" s="14">
        <f>+VLOOKUP($A31,TD!$A$6:$G$35,6,FALSE)</f>
        <v>0</v>
      </c>
      <c r="I31" s="14">
        <f>+VLOOKUP(A31,TD!$A$6:$H$35,3,FALSE)+VLOOKUP(A31,TD!$A$6:$H$35,4,FALSE)</f>
        <v>0</v>
      </c>
      <c r="J31" s="15">
        <f t="shared" si="1"/>
        <v>1</v>
      </c>
    </row>
    <row r="32" spans="1:10" ht="22.5" x14ac:dyDescent="0.25">
      <c r="A32" s="11" t="s">
        <v>76</v>
      </c>
      <c r="B32" s="12">
        <f>+VLOOKUP(A32,TD!$A$46:$F$69,5,FALSE)</f>
        <v>1</v>
      </c>
      <c r="C32" s="12">
        <f>+VLOOKUP(A32,TD!$A$46:$F$81,2,FALSE)+VLOOKUP(A32,TD!$A$46:$F$81,3,FALSE)</f>
        <v>1</v>
      </c>
      <c r="D32" s="12">
        <f>+VLOOKUP(A32,TD!$A$46:$F$81,4,FALSE)</f>
        <v>0</v>
      </c>
      <c r="E32" s="13">
        <f t="shared" si="0"/>
        <v>1</v>
      </c>
      <c r="F32" s="14">
        <f>+VLOOKUP($A32,TD!$A$6:$H$35,7,FALSE)</f>
        <v>8</v>
      </c>
      <c r="G32" s="14">
        <f>+VLOOKUP($A32,TD!$A$7:$C$35,2,FALSE)+VLOOKUP($A32,TD!$A$7:$F$35,5,FALSE)</f>
        <v>4</v>
      </c>
      <c r="H32" s="14">
        <f>+VLOOKUP($A32,TD!$A$6:$G$35,6,FALSE)</f>
        <v>0</v>
      </c>
      <c r="I32" s="14">
        <f>+VLOOKUP(A32,TD!$A$6:$H$35,3,FALSE)+VLOOKUP(A32,TD!$A$6:$H$35,4,FALSE)</f>
        <v>4</v>
      </c>
      <c r="J32" s="15">
        <f t="shared" si="1"/>
        <v>0.5</v>
      </c>
    </row>
    <row r="33" spans="1:10" x14ac:dyDescent="0.25">
      <c r="A33" s="11" t="s">
        <v>860</v>
      </c>
      <c r="B33" s="12">
        <v>0</v>
      </c>
      <c r="C33" s="12">
        <v>0</v>
      </c>
      <c r="D33" s="12">
        <v>0</v>
      </c>
      <c r="E33" s="13" t="s">
        <v>1684</v>
      </c>
      <c r="F33" s="14">
        <f>+VLOOKUP($A33,TD!$A$6:$H$35,7,FALSE)</f>
        <v>6</v>
      </c>
      <c r="G33" s="14">
        <f>+VLOOKUP($A33,TD!$A$7:$C$35,2,FALSE)+VLOOKUP($A33,TD!$A$7:$F$35,5,FALSE)</f>
        <v>5</v>
      </c>
      <c r="H33" s="14">
        <f>+VLOOKUP($A33,TD!$A$6:$G$35,6,FALSE)</f>
        <v>0</v>
      </c>
      <c r="I33" s="14">
        <f>+VLOOKUP(A33,TD!$A$6:$H$35,3,FALSE)+VLOOKUP(A33,TD!$A$6:$H$35,4,FALSE)</f>
        <v>1</v>
      </c>
      <c r="J33" s="15">
        <f t="shared" si="1"/>
        <v>0.83333333333333337</v>
      </c>
    </row>
    <row r="34" spans="1:10" x14ac:dyDescent="0.25">
      <c r="A34" s="11" t="s">
        <v>39</v>
      </c>
      <c r="B34" s="12">
        <v>0</v>
      </c>
      <c r="C34" s="12">
        <v>0</v>
      </c>
      <c r="D34" s="12">
        <v>0</v>
      </c>
      <c r="E34" s="13" t="s">
        <v>1684</v>
      </c>
      <c r="F34" s="14">
        <f>+VLOOKUP($A34,TD!$A$6:$H$35,7,FALSE)</f>
        <v>3</v>
      </c>
      <c r="G34" s="14">
        <f>+VLOOKUP($A34,TD!$A$7:$C$35,2,FALSE)+VLOOKUP($A34,TD!$A$7:$F$35,5,FALSE)</f>
        <v>3</v>
      </c>
      <c r="H34" s="14">
        <f>+VLOOKUP($A34,TD!$A$6:$G$35,6,FALSE)</f>
        <v>0</v>
      </c>
      <c r="I34" s="14">
        <f>+VLOOKUP(A34,TD!$A$6:$H$35,3,FALSE)+VLOOKUP(A34,TD!$A$6:$H$35,4,FALSE)</f>
        <v>0</v>
      </c>
      <c r="J34" s="15">
        <f t="shared" si="1"/>
        <v>1</v>
      </c>
    </row>
    <row r="35" spans="1:10" x14ac:dyDescent="0.25">
      <c r="A35" s="11" t="s">
        <v>145</v>
      </c>
      <c r="B35" s="12">
        <f>+VLOOKUP(A35,TD!$A$46:$F$69,5,FALSE)</f>
        <v>1</v>
      </c>
      <c r="C35" s="12">
        <f>+VLOOKUP(A35,TD!$A$46:$F$81,2,FALSE)+VLOOKUP(A35,TD!$A$46:$F$81,3,FALSE)</f>
        <v>1</v>
      </c>
      <c r="D35" s="12">
        <f>+VLOOKUP(A35,TD!$A$46:$F$81,4,FALSE)</f>
        <v>0</v>
      </c>
      <c r="E35" s="13">
        <f t="shared" si="0"/>
        <v>1</v>
      </c>
      <c r="F35" s="14">
        <f>+VLOOKUP($A35,TD!$A$6:$H$35,7,FALSE)</f>
        <v>8</v>
      </c>
      <c r="G35" s="14">
        <f>+VLOOKUP($A35,TD!$A$7:$C$35,2,FALSE)+VLOOKUP($A35,TD!$A$7:$F$35,5,FALSE)</f>
        <v>8</v>
      </c>
      <c r="H35" s="14">
        <f>+VLOOKUP($A35,TD!$A$6:$G$35,6,FALSE)</f>
        <v>0</v>
      </c>
      <c r="I35" s="14">
        <f>+VLOOKUP(A35,TD!$A$6:$H$35,3,FALSE)+VLOOKUP(A35,TD!$A$6:$H$35,4,FALSE)</f>
        <v>0</v>
      </c>
      <c r="J35" s="15">
        <f t="shared" si="1"/>
        <v>1</v>
      </c>
    </row>
    <row r="36" spans="1:10" x14ac:dyDescent="0.25">
      <c r="A36" s="11" t="s">
        <v>42</v>
      </c>
      <c r="B36" s="12">
        <f>+VLOOKUP(A36,TD!$A$46:$F$69,5,FALSE)</f>
        <v>1</v>
      </c>
      <c r="C36" s="12">
        <f>+VLOOKUP(A36,TD!$A$46:$F$81,2,FALSE)+VLOOKUP(A36,TD!$A$46:$F$81,3,FALSE)</f>
        <v>1</v>
      </c>
      <c r="D36" s="12">
        <f>+VLOOKUP(A36,TD!$A$46:$F$81,4,FALSE)</f>
        <v>0</v>
      </c>
      <c r="E36" s="13">
        <f t="shared" si="0"/>
        <v>1</v>
      </c>
      <c r="F36" s="14">
        <f>+VLOOKUP($A36,TD!$A$6:$H$35,7,FALSE)</f>
        <v>31</v>
      </c>
      <c r="G36" s="14">
        <f>+VLOOKUP($A36,TD!$A$7:$C$35,2,FALSE)+VLOOKUP($A36,TD!$A$7:$F$35,5,FALSE)</f>
        <v>23</v>
      </c>
      <c r="H36" s="14">
        <f>+VLOOKUP($A36,TD!$A$6:$G$35,6,FALSE)</f>
        <v>0</v>
      </c>
      <c r="I36" s="14">
        <f>+VLOOKUP(A36,TD!$A$6:$H$35,3,FALSE)+VLOOKUP(A36,TD!$A$6:$H$35,4,FALSE)</f>
        <v>8</v>
      </c>
      <c r="J36" s="15">
        <f t="shared" si="1"/>
        <v>0.74193548387096775</v>
      </c>
    </row>
    <row r="37" spans="1:10" x14ac:dyDescent="0.25">
      <c r="A37" s="11" t="s">
        <v>62</v>
      </c>
      <c r="B37" s="12">
        <f>+VLOOKUP(A37,TD!$A$46:$F$69,5,FALSE)</f>
        <v>19</v>
      </c>
      <c r="C37" s="12">
        <f>+VLOOKUP(A37,TD!$A$46:$F$81,2,FALSE)+VLOOKUP(A37,TD!$A$46:$F$81,3,FALSE)</f>
        <v>18</v>
      </c>
      <c r="D37" s="12">
        <f>+VLOOKUP(A37,TD!$A$46:$F$81,4,FALSE)</f>
        <v>1</v>
      </c>
      <c r="E37" s="13">
        <f t="shared" si="0"/>
        <v>0.94736842105263153</v>
      </c>
      <c r="F37" s="14">
        <f>+VLOOKUP($A37,TD!$A$6:$H$35,7,FALSE)</f>
        <v>42</v>
      </c>
      <c r="G37" s="14">
        <f>+VLOOKUP($A37,TD!$A$7:$C$35,2,FALSE)+VLOOKUP($A37,TD!$A$7:$F$35,5,FALSE)</f>
        <v>40</v>
      </c>
      <c r="H37" s="14">
        <f>+VLOOKUP($A37,TD!$A$6:$G$35,6,FALSE)</f>
        <v>1</v>
      </c>
      <c r="I37" s="14">
        <f>+VLOOKUP(A37,TD!$A$6:$H$35,3,FALSE)+VLOOKUP(A37,TD!$A$6:$H$35,4,FALSE)</f>
        <v>1</v>
      </c>
      <c r="J37" s="15">
        <f t="shared" si="1"/>
        <v>0.95238095238095233</v>
      </c>
    </row>
    <row r="38" spans="1:10" x14ac:dyDescent="0.25">
      <c r="A38" s="11" t="s">
        <v>68</v>
      </c>
      <c r="B38" s="12">
        <f>+VLOOKUP(A38,TD!$A$46:$F$69,5,FALSE)</f>
        <v>7</v>
      </c>
      <c r="C38" s="12">
        <f>+VLOOKUP(A38,TD!$A$46:$F$81,2,FALSE)+VLOOKUP(A38,TD!$A$46:$F$81,3,FALSE)</f>
        <v>6</v>
      </c>
      <c r="D38" s="12">
        <f>+VLOOKUP(A38,TD!$A$46:$F$81,4,FALSE)</f>
        <v>1</v>
      </c>
      <c r="E38" s="13">
        <f t="shared" si="0"/>
        <v>0.8571428571428571</v>
      </c>
      <c r="F38" s="14">
        <f>+VLOOKUP($A38,TD!$A$6:$H$35,7,FALSE)</f>
        <v>28</v>
      </c>
      <c r="G38" s="14">
        <f>+VLOOKUP($A38,TD!$A$7:$C$35,2,FALSE)+VLOOKUP($A38,TD!$A$7:$F$35,5,FALSE)</f>
        <v>19</v>
      </c>
      <c r="H38" s="14">
        <f>+VLOOKUP($A38,TD!$A$6:$G$35,6,FALSE)</f>
        <v>1</v>
      </c>
      <c r="I38" s="14">
        <f>+VLOOKUP(A38,TD!$A$6:$H$35,3,FALSE)+VLOOKUP(A38,TD!$A$6:$H$35,4,FALSE)</f>
        <v>8</v>
      </c>
      <c r="J38" s="15">
        <f t="shared" si="1"/>
        <v>0.6785714285714286</v>
      </c>
    </row>
    <row r="39" spans="1:10" x14ac:dyDescent="0.25">
      <c r="A39" s="11" t="s">
        <v>49</v>
      </c>
      <c r="B39" s="12">
        <f>+VLOOKUP(A39,TD!$A$46:$F$69,5,FALSE)</f>
        <v>4</v>
      </c>
      <c r="C39" s="12">
        <f>+VLOOKUP(A39,TD!$A$46:$F$81,2,FALSE)+VLOOKUP(A39,TD!$A$46:$F$81,3,FALSE)</f>
        <v>4</v>
      </c>
      <c r="D39" s="12">
        <f>+VLOOKUP(A39,TD!$A$46:$F$81,4,FALSE)</f>
        <v>0</v>
      </c>
      <c r="E39" s="13">
        <f t="shared" si="0"/>
        <v>1</v>
      </c>
      <c r="F39" s="14">
        <f>+VLOOKUP($A39,TD!$A$6:$H$35,7,FALSE)</f>
        <v>47</v>
      </c>
      <c r="G39" s="14">
        <f>+VLOOKUP($A39,TD!$A$7:$C$35,2,FALSE)+VLOOKUP($A39,TD!$A$7:$F$35,5,FALSE)</f>
        <v>28</v>
      </c>
      <c r="H39" s="14">
        <f>+VLOOKUP($A39,TD!$A$6:$G$35,6,FALSE)</f>
        <v>0</v>
      </c>
      <c r="I39" s="14">
        <f>+VLOOKUP(A39,TD!$A$6:$H$35,3,FALSE)+VLOOKUP(A39,TD!$A$6:$H$35,4,FALSE)</f>
        <v>19</v>
      </c>
      <c r="J39" s="15">
        <f t="shared" si="1"/>
        <v>0.5957446808510638</v>
      </c>
    </row>
    <row r="40" spans="1:10" ht="15.75" thickBot="1" x14ac:dyDescent="0.3">
      <c r="A40" s="16" t="s">
        <v>87</v>
      </c>
      <c r="B40" s="12">
        <f>+VLOOKUP(A40,TD!$A$46:$F$69,5,FALSE)</f>
        <v>1</v>
      </c>
      <c r="C40" s="12">
        <f>+VLOOKUP(A40,TD!$A$46:$F$81,2,FALSE)+VLOOKUP(A40,TD!$A$46:$F$81,3,FALSE)</f>
        <v>1</v>
      </c>
      <c r="D40" s="12">
        <f>+VLOOKUP(A40,TD!$A$46:$F$81,4,FALSE)</f>
        <v>0</v>
      </c>
      <c r="E40" s="13">
        <f t="shared" si="0"/>
        <v>1</v>
      </c>
      <c r="F40" s="14">
        <f>+VLOOKUP($A40,TD!$A$6:$H$35,7,FALSE)</f>
        <v>12</v>
      </c>
      <c r="G40" s="14">
        <f>+VLOOKUP($A40,TD!$A$7:$C$35,2,FALSE)+VLOOKUP($A40,TD!$A$7:$F$35,5,FALSE)</f>
        <v>12</v>
      </c>
      <c r="H40" s="14">
        <f>+VLOOKUP($A40,TD!$A$6:$G$35,6,FALSE)</f>
        <v>0</v>
      </c>
      <c r="I40" s="14">
        <f>+VLOOKUP(A40,TD!$A$6:$H$35,3,FALSE)+VLOOKUP(A40,TD!$A$6:$H$35,4,FALSE)</f>
        <v>0</v>
      </c>
      <c r="J40" s="17">
        <f t="shared" si="1"/>
        <v>1</v>
      </c>
    </row>
    <row r="41" spans="1:10" ht="15.75" thickBot="1" x14ac:dyDescent="0.3">
      <c r="A41" s="18" t="s">
        <v>1459</v>
      </c>
      <c r="B41" s="19">
        <f>SUM(B9:B40)</f>
        <v>106</v>
      </c>
      <c r="C41" s="19">
        <f t="shared" ref="C41:D41" si="2">SUM(C9:C40)</f>
        <v>89</v>
      </c>
      <c r="D41" s="19">
        <f t="shared" si="2"/>
        <v>17</v>
      </c>
      <c r="E41" s="26">
        <f>+C41/B41</f>
        <v>0.839622641509434</v>
      </c>
      <c r="F41" s="20">
        <f>SUM(F9:F40)</f>
        <v>566</v>
      </c>
      <c r="G41" s="20">
        <f>SUM(G9:G40)</f>
        <v>430</v>
      </c>
      <c r="H41" s="20">
        <f>SUM(H9:H40)</f>
        <v>17</v>
      </c>
      <c r="I41" s="20">
        <f>SUM(I9:I40)</f>
        <v>119</v>
      </c>
      <c r="J41" s="21">
        <f t="shared" si="1"/>
        <v>0.75971731448763247</v>
      </c>
    </row>
    <row r="42" spans="1:10" x14ac:dyDescent="0.25">
      <c r="A42" s="1"/>
    </row>
    <row r="43" spans="1:10" x14ac:dyDescent="0.25">
      <c r="A43" s="1"/>
    </row>
    <row r="44" spans="1:10" x14ac:dyDescent="0.25">
      <c r="A44" s="1"/>
    </row>
    <row r="45" spans="1:10" x14ac:dyDescent="0.25">
      <c r="A45" s="1"/>
    </row>
    <row r="46" spans="1:10" x14ac:dyDescent="0.25">
      <c r="A46" s="1"/>
    </row>
    <row r="47" spans="1:10" x14ac:dyDescent="0.25">
      <c r="A47" s="1"/>
    </row>
    <row r="48" spans="1:10" x14ac:dyDescent="0.25">
      <c r="A48" s="1"/>
    </row>
    <row r="49" spans="1:1" x14ac:dyDescent="0.25">
      <c r="A49" s="1"/>
    </row>
  </sheetData>
  <mergeCells count="6">
    <mergeCell ref="A2:J2"/>
    <mergeCell ref="A3:J3"/>
    <mergeCell ref="A4:J4"/>
    <mergeCell ref="A5:J5"/>
    <mergeCell ref="B7:E7"/>
    <mergeCell ref="F7:J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1"/>
  <sheetViews>
    <sheetView workbookViewId="0">
      <selection activeCell="D10" sqref="D10"/>
    </sheetView>
  </sheetViews>
  <sheetFormatPr baseColWidth="10" defaultRowHeight="15" x14ac:dyDescent="0.25"/>
  <cols>
    <col min="1" max="1" width="42.140625" customWidth="1"/>
    <col min="2" max="2" width="16.28515625" customWidth="1"/>
  </cols>
  <sheetData>
    <row r="2" spans="1:11" x14ac:dyDescent="0.25">
      <c r="A2" s="106" t="s">
        <v>1449</v>
      </c>
      <c r="B2" s="106"/>
      <c r="C2" s="106"/>
      <c r="D2" s="106"/>
      <c r="E2" s="106"/>
      <c r="F2" s="106"/>
      <c r="G2" s="106"/>
      <c r="H2" s="106"/>
      <c r="I2" s="106"/>
      <c r="J2" s="106"/>
      <c r="K2" s="106"/>
    </row>
    <row r="3" spans="1:11" x14ac:dyDescent="0.25">
      <c r="A3" s="106" t="s">
        <v>1450</v>
      </c>
      <c r="B3" s="106"/>
      <c r="C3" s="106"/>
      <c r="D3" s="106"/>
      <c r="E3" s="106"/>
      <c r="F3" s="106"/>
      <c r="G3" s="106"/>
      <c r="H3" s="106"/>
      <c r="I3" s="106"/>
      <c r="J3" s="106"/>
      <c r="K3" s="106"/>
    </row>
    <row r="4" spans="1:11" x14ac:dyDescent="0.25">
      <c r="A4" s="106" t="s">
        <v>2769</v>
      </c>
      <c r="B4" s="106"/>
      <c r="C4" s="106"/>
      <c r="D4" s="106"/>
      <c r="E4" s="106"/>
      <c r="F4" s="106"/>
      <c r="G4" s="106"/>
      <c r="H4" s="106"/>
      <c r="I4" s="106"/>
      <c r="J4" s="106"/>
      <c r="K4" s="106"/>
    </row>
    <row r="5" spans="1:11" x14ac:dyDescent="0.25">
      <c r="A5" s="106" t="s">
        <v>1685</v>
      </c>
      <c r="B5" s="106"/>
      <c r="C5" s="106"/>
      <c r="D5" s="106"/>
      <c r="E5" s="106"/>
      <c r="F5" s="106"/>
      <c r="G5" s="106"/>
      <c r="H5" s="106"/>
      <c r="I5" s="106"/>
      <c r="J5" s="106"/>
      <c r="K5" s="106"/>
    </row>
    <row r="6" spans="1:11" ht="15.75" thickBot="1" x14ac:dyDescent="0.3">
      <c r="A6" s="1"/>
    </row>
    <row r="7" spans="1:11" ht="23.45" customHeight="1" x14ac:dyDescent="0.25">
      <c r="A7" s="3"/>
      <c r="C7" s="107" t="s">
        <v>1688</v>
      </c>
      <c r="D7" s="108"/>
      <c r="E7" s="108"/>
      <c r="F7" s="109"/>
      <c r="G7" s="113" t="s">
        <v>1689</v>
      </c>
      <c r="H7" s="111"/>
      <c r="I7" s="111"/>
      <c r="J7" s="111"/>
      <c r="K7" s="112"/>
    </row>
    <row r="8" spans="1:11" ht="36.75" thickBot="1" x14ac:dyDescent="0.3">
      <c r="A8" s="35" t="s">
        <v>1452</v>
      </c>
      <c r="B8" s="36"/>
      <c r="C8" s="37" t="s">
        <v>1453</v>
      </c>
      <c r="D8" s="100" t="s">
        <v>1454</v>
      </c>
      <c r="E8" s="100" t="s">
        <v>1455</v>
      </c>
      <c r="F8" s="28" t="s">
        <v>1456</v>
      </c>
      <c r="G8" s="93" t="s">
        <v>1453</v>
      </c>
      <c r="H8" s="38" t="s">
        <v>1454</v>
      </c>
      <c r="I8" s="38" t="s">
        <v>1455</v>
      </c>
      <c r="J8" s="38" t="s">
        <v>1457</v>
      </c>
      <c r="K8" s="39" t="s">
        <v>1458</v>
      </c>
    </row>
    <row r="9" spans="1:11" x14ac:dyDescent="0.25">
      <c r="A9" s="101"/>
      <c r="B9" s="43" t="s">
        <v>1691</v>
      </c>
      <c r="C9" s="44">
        <f t="shared" ref="C9:E10" si="0">+C16+C20+C24+C28+C32+C36+C40+C44+C49+C53+C57+C61+C65+C69+C73+C77+C81+C85+C90+C94+C98+C102+C106+C110+C114+C118+C122+C126+C130</f>
        <v>69</v>
      </c>
      <c r="D9" s="44">
        <f t="shared" si="0"/>
        <v>59</v>
      </c>
      <c r="E9" s="44">
        <f t="shared" si="0"/>
        <v>10</v>
      </c>
      <c r="F9" s="45">
        <f>+D9/C9</f>
        <v>0.85507246376811596</v>
      </c>
      <c r="G9" s="46">
        <f t="shared" ref="G9:J10" si="1">+G16+G20+G24+G28+G32+G36+G40+G44+G49+G53+G57+G61+G65+G69+G73+G77+G81+G85+G90+G94+G98+G102+G106+G110+G114+G118+G122+G126+G130</f>
        <v>430</v>
      </c>
      <c r="H9" s="46">
        <f t="shared" si="1"/>
        <v>348</v>
      </c>
      <c r="I9" s="46">
        <f t="shared" si="1"/>
        <v>10</v>
      </c>
      <c r="J9" s="46">
        <f t="shared" si="1"/>
        <v>72</v>
      </c>
      <c r="K9" s="47">
        <f>+H9/G9</f>
        <v>0.80930232558139537</v>
      </c>
    </row>
    <row r="10" spans="1:11" x14ac:dyDescent="0.25">
      <c r="A10" s="102"/>
      <c r="B10" s="29" t="s">
        <v>1692</v>
      </c>
      <c r="C10" s="5">
        <f t="shared" si="0"/>
        <v>37</v>
      </c>
      <c r="D10" s="5">
        <f t="shared" si="0"/>
        <v>30</v>
      </c>
      <c r="E10" s="5">
        <f t="shared" si="0"/>
        <v>7</v>
      </c>
      <c r="F10" s="27">
        <f>+D10/C10</f>
        <v>0.81081081081081086</v>
      </c>
      <c r="G10" s="34">
        <f t="shared" si="1"/>
        <v>136</v>
      </c>
      <c r="H10" s="34">
        <f t="shared" si="1"/>
        <v>82</v>
      </c>
      <c r="I10" s="34">
        <f t="shared" si="1"/>
        <v>7</v>
      </c>
      <c r="J10" s="34">
        <f t="shared" si="1"/>
        <v>47</v>
      </c>
      <c r="K10" s="31">
        <f>+H10/G10</f>
        <v>0.6029411764705882</v>
      </c>
    </row>
    <row r="11" spans="1:11" x14ac:dyDescent="0.25">
      <c r="A11" s="102"/>
      <c r="B11" s="29" t="s">
        <v>1694</v>
      </c>
      <c r="C11" s="5">
        <f>SUM(C9:C10)</f>
        <v>106</v>
      </c>
      <c r="D11" s="5">
        <f t="shared" ref="D11:E11" si="2">SUM(D9:D10)</f>
        <v>89</v>
      </c>
      <c r="E11" s="5">
        <f t="shared" si="2"/>
        <v>17</v>
      </c>
      <c r="F11" s="27">
        <f>+D11/C11</f>
        <v>0.839622641509434</v>
      </c>
      <c r="G11" s="34">
        <f t="shared" ref="G11:J11" si="3">SUM(G9:G10)</f>
        <v>566</v>
      </c>
      <c r="H11" s="34">
        <f t="shared" si="3"/>
        <v>430</v>
      </c>
      <c r="I11" s="34">
        <f t="shared" si="3"/>
        <v>17</v>
      </c>
      <c r="J11" s="34">
        <f t="shared" si="3"/>
        <v>119</v>
      </c>
      <c r="K11" s="31">
        <f>+H11/G11</f>
        <v>0.75971731448763247</v>
      </c>
    </row>
    <row r="12" spans="1:11" ht="15.75" thickBot="1" x14ac:dyDescent="0.3">
      <c r="A12" s="103"/>
      <c r="B12" s="48" t="s">
        <v>1693</v>
      </c>
      <c r="C12" s="49">
        <f>+C18+C22+C26+C30+C34+C38+C42+C46+C51+C55+C59+C63+C67+C71+C75+C79+C83+C87+C92+C96+C100+C104+C108+C112+C116+C120+C124+C128+C132+C14</f>
        <v>30</v>
      </c>
      <c r="D12" s="49">
        <f t="shared" ref="D12:E12" si="4">+D18+D22+D26+D30+D34+D38+D42+D46+D51+D55+D59+D63+D67+D71+D75+D79+D83+D87+D92+D96+D100+D104+D108+D112+D116+D120+D124+D128+D132+D14</f>
        <v>20</v>
      </c>
      <c r="E12" s="49">
        <f t="shared" si="4"/>
        <v>10</v>
      </c>
      <c r="F12" s="50">
        <f>+D12/C12</f>
        <v>0.66666666666666663</v>
      </c>
      <c r="G12" s="91">
        <f>+G18+G22+G26+G30+G34+G38+G42+G46+G51+G55+G59+G63+G67+G71+G75+G79+G83+G87+G92+G96+G100+G104+G108+G112+G116+G120+G124+G128+G132+G14</f>
        <v>203</v>
      </c>
      <c r="H12" s="91">
        <f>+H18+H22+H26+H30+H34+H38+H42+H46+H51+H55+H59+H63+H67+H71+H75+H79+H83+H87+H92+H96+H100+H104+H108+H112+H116+H120+H124+H128+H132+H14</f>
        <v>154</v>
      </c>
      <c r="I12" s="91">
        <f>+I18+I22+I26+I30+I34+I38+I42+I46+I51+I55+I59+I63+I67+I71+I75+I79+I83+I87+I92+I96+I100+I104+I108+I112+I116+I120+I124+I128+I132+I14</f>
        <v>10</v>
      </c>
      <c r="J12" s="91">
        <f>+J18+J22+J26+J30+J34+J38+J42+J46+J51+J55+J59+J63+J67+J71+J75+J79+J83+J87+J92+J96+J100+J104+J108+J112+J116+J120+J124+J128+J132+J14</f>
        <v>39</v>
      </c>
      <c r="K12" s="52">
        <f>+H12/G12</f>
        <v>0.75862068965517238</v>
      </c>
    </row>
    <row r="13" spans="1:11" s="60" customFormat="1" ht="15.75" thickBot="1" x14ac:dyDescent="0.3">
      <c r="A13" s="95"/>
      <c r="B13" s="96"/>
      <c r="C13" s="97"/>
      <c r="D13" s="97"/>
      <c r="E13" s="97"/>
      <c r="F13" s="98"/>
      <c r="G13" s="97"/>
      <c r="H13" s="99"/>
      <c r="I13" s="99"/>
      <c r="J13" s="99"/>
      <c r="K13" s="98"/>
    </row>
    <row r="14" spans="1:11" s="32" customFormat="1" ht="15.75" thickBot="1" x14ac:dyDescent="0.3">
      <c r="A14" s="40" t="s">
        <v>45</v>
      </c>
      <c r="B14" s="41" t="s">
        <v>1686</v>
      </c>
      <c r="C14" s="19">
        <v>0</v>
      </c>
      <c r="D14" s="19">
        <v>0</v>
      </c>
      <c r="E14" s="19">
        <v>0</v>
      </c>
      <c r="F14" s="42" t="s">
        <v>1684</v>
      </c>
      <c r="G14" s="94">
        <f>+VLOOKUP(A14,'INDICADOR EXTERNO'!$A$9:$J$40,6,FALSE)</f>
        <v>1</v>
      </c>
      <c r="H14" s="20">
        <f>+VLOOKUP(A14,'INDICADOR EXTERNO'!$A$9:$J$40,7,FALSE)</f>
        <v>1</v>
      </c>
      <c r="I14" s="20">
        <f>+VLOOKUP(A14,'INDICADOR EXTERNO'!$A$9:$J$40,8,FALSE)</f>
        <v>0</v>
      </c>
      <c r="J14" s="20">
        <f>+VLOOKUP(A14,'INDICADOR EXTERNO'!$A$9:$J$40,9,FALSE)</f>
        <v>0</v>
      </c>
      <c r="K14" s="21">
        <f>+H14/G14</f>
        <v>1</v>
      </c>
    </row>
    <row r="15" spans="1:11" ht="19.149999999999999" customHeight="1" x14ac:dyDescent="0.25">
      <c r="A15" s="117" t="s">
        <v>46</v>
      </c>
      <c r="B15" s="43" t="s">
        <v>1690</v>
      </c>
      <c r="C15" s="44">
        <v>14</v>
      </c>
      <c r="D15" s="44">
        <f>+VLOOKUP(A15,TD!$A$46:$F$81,2,FALSE)+VLOOKUP(A15,TD!$A$46:$F$81,3,FALSE)</f>
        <v>7</v>
      </c>
      <c r="E15" s="44">
        <v>7</v>
      </c>
      <c r="F15" s="85">
        <f t="shared" ref="F15:F129" si="5">+D15/C15</f>
        <v>0.5</v>
      </c>
      <c r="G15" s="89">
        <f>+VLOOKUP($A15,TD!$A$6:$H$35,7,FALSE)</f>
        <v>66</v>
      </c>
      <c r="H15" s="46">
        <f>+VLOOKUP($A15,TD!$A$7:$C$35,2,FALSE)+VLOOKUP($A15,TD!$A$7:$F$35,5,FALSE)</f>
        <v>44</v>
      </c>
      <c r="I15" s="46">
        <f>+VLOOKUP($A15,TD!$A$6:$G$35,6,FALSE)</f>
        <v>7</v>
      </c>
      <c r="J15" s="46">
        <f>+VLOOKUP(A15,TD!$A$6:$H$35,3,FALSE)+VLOOKUP(A15,TD!$A$6:$H$35,4,FALSE)</f>
        <v>15</v>
      </c>
      <c r="K15" s="47">
        <f t="shared" ref="K15:K133" si="6">+H15/G15</f>
        <v>0.66666666666666663</v>
      </c>
    </row>
    <row r="16" spans="1:11" x14ac:dyDescent="0.25">
      <c r="A16" s="118"/>
      <c r="B16" s="30" t="s">
        <v>1448</v>
      </c>
      <c r="C16" s="12">
        <f>+VLOOKUP(DesagregadoPM!A15,TD!$A$85:$E$104,5,FALSE)</f>
        <v>3</v>
      </c>
      <c r="D16" s="12">
        <f>+VLOOKUP(DesagregadoPM!A15,TD!$A$85:$E$104,2,FALSE)+VLOOKUP(DesagregadoPM!A15,TD!$A$85:$E$104,3,FALSE)</f>
        <v>1</v>
      </c>
      <c r="E16" s="12">
        <f>+VLOOKUP(A15,TD!$A$85:$E$104,4,FALSE)</f>
        <v>2</v>
      </c>
      <c r="F16" s="86">
        <f>+D16/C16</f>
        <v>0.33333333333333331</v>
      </c>
      <c r="G16" s="90">
        <f>+VLOOKUP(A15,TD!$Q$6:$W$35,7,FALSE)</f>
        <v>30</v>
      </c>
      <c r="H16" s="14">
        <f>+VLOOKUP(A15,TD!$Q$6:$W$35,2,FALSE)+VLOOKUP(A15,TD!$Q$6:$W$35,5,FALSE)</f>
        <v>24</v>
      </c>
      <c r="I16" s="14">
        <f>+VLOOKUP(A15,TD!$Q$6:$W$35,6,FALSE)</f>
        <v>2</v>
      </c>
      <c r="J16" s="14">
        <f>+VLOOKUP(A15,TD!$Q$6:$W$35,3,FALSE)+VLOOKUP(A15,TD!$Q$6:$W$35,4,FALSE)</f>
        <v>4</v>
      </c>
      <c r="K16" s="15">
        <f>+H16/G16</f>
        <v>0.8</v>
      </c>
    </row>
    <row r="17" spans="1:11" x14ac:dyDescent="0.25">
      <c r="A17" s="118"/>
      <c r="B17" s="30" t="s">
        <v>1687</v>
      </c>
      <c r="C17" s="12">
        <v>11</v>
      </c>
      <c r="D17" s="12">
        <f>+VLOOKUP(A15,TD!$A$118:$E$130,2,FALSE)+VLOOKUP(A15,TD!$A$118:$E$130,3,FALSE)</f>
        <v>6</v>
      </c>
      <c r="E17" s="12">
        <v>5</v>
      </c>
      <c r="F17" s="86">
        <f>+D17/C17</f>
        <v>0.54545454545454541</v>
      </c>
      <c r="G17" s="90">
        <f>+VLOOKUP(A15,TD!$J$6:$O$27,6,FALSE)</f>
        <v>36</v>
      </c>
      <c r="H17" s="14">
        <f>+VLOOKUP(A15,TD!$J$6:$O$27,2,FALSE)+VLOOKUP(A15,TD!$J$6:$O$27,4,FALSE)</f>
        <v>20</v>
      </c>
      <c r="I17" s="14">
        <f>+VLOOKUP(A15,TD!$J$6:$O$27,5,FALSE)</f>
        <v>5</v>
      </c>
      <c r="J17" s="14">
        <f>+VLOOKUP(A15,TD!$J$6:$O$27,3,FALSE)</f>
        <v>11</v>
      </c>
      <c r="K17" s="15">
        <f>+H17/G17</f>
        <v>0.55555555555555558</v>
      </c>
    </row>
    <row r="18" spans="1:11" ht="15.75" thickBot="1" x14ac:dyDescent="0.3">
      <c r="A18" s="119"/>
      <c r="B18" s="48" t="s">
        <v>1686</v>
      </c>
      <c r="C18" s="49">
        <f>+VLOOKUP(A15,'INDICADOR EXTERNO'!$A$9:$J$40,2,FALSE)</f>
        <v>2</v>
      </c>
      <c r="D18" s="49">
        <f>+VLOOKUP(A15,'INDICADOR EXTERNO'!$A$9:$J$40,3,FALSE)</f>
        <v>0</v>
      </c>
      <c r="E18" s="49">
        <f>+VLOOKUP(A15,'INDICADOR EXTERNO'!$A$9:$J$40,4,FALSE)</f>
        <v>2</v>
      </c>
      <c r="F18" s="92">
        <f>+D18/C18</f>
        <v>0</v>
      </c>
      <c r="G18" s="91">
        <f>+VLOOKUP(A15,'INDICADOR EXTERNO'!$A$9:$J$40,6,FALSE)</f>
        <v>14</v>
      </c>
      <c r="H18" s="51">
        <f>+VLOOKUP(A15,'INDICADOR EXTERNO'!$A$9:$J$40,7,FALSE)</f>
        <v>8</v>
      </c>
      <c r="I18" s="51">
        <f>+VLOOKUP(A15,'INDICADOR EXTERNO'!$A$9:$J$40,8,FALSE)</f>
        <v>2</v>
      </c>
      <c r="J18" s="51">
        <f>+VLOOKUP(A15,'INDICADOR EXTERNO'!$A$9:$J$40,9,FALSE)</f>
        <v>4</v>
      </c>
      <c r="K18" s="52">
        <f>+H18/G18</f>
        <v>0.5714285714285714</v>
      </c>
    </row>
    <row r="19" spans="1:11" s="32" customFormat="1" x14ac:dyDescent="0.25">
      <c r="A19" s="114" t="s">
        <v>55</v>
      </c>
      <c r="B19" s="43" t="s">
        <v>1690</v>
      </c>
      <c r="C19" s="44">
        <f>+VLOOKUP(A19,TD!$A$46:$F$69,5,FALSE)</f>
        <v>3</v>
      </c>
      <c r="D19" s="44">
        <f>+VLOOKUP(A19,TD!$A$46:$F$81,2,FALSE)+VLOOKUP(A19,TD!$A$46:$F$81,3,FALSE)</f>
        <v>3</v>
      </c>
      <c r="E19" s="44">
        <f>+VLOOKUP(A19,TD!$A$46:$F$81,4,FALSE)</f>
        <v>0</v>
      </c>
      <c r="F19" s="45">
        <f t="shared" si="5"/>
        <v>1</v>
      </c>
      <c r="G19" s="87">
        <f>+VLOOKUP($A19,TD!$A$6:$H$35,7,FALSE)</f>
        <v>8</v>
      </c>
      <c r="H19" s="87">
        <f>+VLOOKUP($A19,TD!$A$7:$C$35,2,FALSE)+VLOOKUP($A19,TD!$A$7:$F$35,5,FALSE)</f>
        <v>4</v>
      </c>
      <c r="I19" s="87">
        <f>+VLOOKUP($A19,TD!$A$6:$G$35,6,FALSE)</f>
        <v>0</v>
      </c>
      <c r="J19" s="87">
        <f>+VLOOKUP(A19,TD!$A$6:$H$35,3,FALSE)+VLOOKUP(A19,TD!$A$6:$H$35,4,FALSE)</f>
        <v>4</v>
      </c>
      <c r="K19" s="88">
        <f t="shared" si="6"/>
        <v>0.5</v>
      </c>
    </row>
    <row r="20" spans="1:11" x14ac:dyDescent="0.25">
      <c r="A20" s="115"/>
      <c r="B20" s="30" t="s">
        <v>1448</v>
      </c>
      <c r="C20" s="12">
        <v>0</v>
      </c>
      <c r="D20" s="12">
        <v>0</v>
      </c>
      <c r="E20" s="12">
        <v>0</v>
      </c>
      <c r="F20" s="13" t="s">
        <v>1684</v>
      </c>
      <c r="G20" s="14">
        <f>+VLOOKUP(A19,TD!$Q$6:$W$35,7,FALSE)</f>
        <v>1</v>
      </c>
      <c r="H20" s="14">
        <f>+VLOOKUP(A19,TD!$Q$6:$W$35,2,FALSE)+VLOOKUP(A19,TD!$Q$6:$W$35,5,FALSE)</f>
        <v>1</v>
      </c>
      <c r="I20" s="14">
        <f>+VLOOKUP(A19,TD!$Q$6:$W$35,6,FALSE)</f>
        <v>0</v>
      </c>
      <c r="J20" s="14">
        <f>+VLOOKUP(A19,TD!$Q$6:$W$35,3,FALSE)+VLOOKUP(A19,TD!$Q$6:$W$35,4,FALSE)</f>
        <v>0</v>
      </c>
      <c r="K20" s="15">
        <f>+H20/G20</f>
        <v>1</v>
      </c>
    </row>
    <row r="21" spans="1:11" x14ac:dyDescent="0.25">
      <c r="A21" s="115"/>
      <c r="B21" s="30" t="s">
        <v>1687</v>
      </c>
      <c r="C21" s="12">
        <f>+VLOOKUP(A19,TD!$A$118:$E$130,5,FALSE)</f>
        <v>3</v>
      </c>
      <c r="D21" s="12">
        <f>+VLOOKUP(A19,TD!$A$118:$E$130,2,FALSE)+VLOOKUP(A19,TD!$A$118:$E$130,3,FALSE)</f>
        <v>3</v>
      </c>
      <c r="E21" s="12">
        <f>+VLOOKUP(A19,TD!$A$118:$E$130,4,FALSE)</f>
        <v>0</v>
      </c>
      <c r="F21" s="13">
        <f>+D21/C21</f>
        <v>1</v>
      </c>
      <c r="G21" s="14">
        <f>+VLOOKUP(A19,TD!$J$6:$O$27,6,FALSE)</f>
        <v>7</v>
      </c>
      <c r="H21" s="14">
        <f>+VLOOKUP(A19,TD!$J$6:$O$27,2,FALSE)+VLOOKUP(A19,TD!$J$6:$O$27,4,FALSE)</f>
        <v>3</v>
      </c>
      <c r="I21" s="14">
        <f>+VLOOKUP(A19,TD!$J$6:$O$27,5,FALSE)</f>
        <v>0</v>
      </c>
      <c r="J21" s="14">
        <f>+VLOOKUP(A19,TD!$J$6:$O$27,3,FALSE)</f>
        <v>4</v>
      </c>
      <c r="K21" s="15">
        <f>+H21/G21</f>
        <v>0.42857142857142855</v>
      </c>
    </row>
    <row r="22" spans="1:11" ht="15.75" thickBot="1" x14ac:dyDescent="0.3">
      <c r="A22" s="116"/>
      <c r="B22" s="48" t="s">
        <v>1686</v>
      </c>
      <c r="C22" s="49">
        <f>+VLOOKUP(A19,'INDICADOR EXTERNO'!$A$9:$J$40,2,FALSE)</f>
        <v>0</v>
      </c>
      <c r="D22" s="49">
        <f>+VLOOKUP(A19,'INDICADOR EXTERNO'!$A$9:$J$40,3,FALSE)</f>
        <v>0</v>
      </c>
      <c r="E22" s="49">
        <f>+VLOOKUP(A19,'INDICADOR EXTERNO'!$A$9:$J$40,4,FALSE)</f>
        <v>0</v>
      </c>
      <c r="F22" s="92" t="s">
        <v>1684</v>
      </c>
      <c r="G22" s="91">
        <f>+VLOOKUP(A19,'INDICADOR EXTERNO'!$A$9:$J$40,6,FALSE)</f>
        <v>0</v>
      </c>
      <c r="H22" s="51">
        <f>+VLOOKUP(A19,'INDICADOR EXTERNO'!$A$9:$J$40,7,FALSE)</f>
        <v>0</v>
      </c>
      <c r="I22" s="51">
        <f>+VLOOKUP(A19,'INDICADOR EXTERNO'!$A$9:$J$40,8,FALSE)</f>
        <v>0</v>
      </c>
      <c r="J22" s="51">
        <f>+VLOOKUP(A19,'INDICADOR EXTERNO'!$A$9:$J$40,9,FALSE)</f>
        <v>0</v>
      </c>
      <c r="K22" s="52" t="s">
        <v>1684</v>
      </c>
    </row>
    <row r="23" spans="1:11" s="32" customFormat="1" x14ac:dyDescent="0.25">
      <c r="A23" s="114" t="s">
        <v>166</v>
      </c>
      <c r="B23" s="43" t="s">
        <v>1690</v>
      </c>
      <c r="C23" s="44">
        <f>+VLOOKUP(A23,TD!$A$46:$F$69,5,FALSE)</f>
        <v>2</v>
      </c>
      <c r="D23" s="44">
        <f>+VLOOKUP(A23,TD!$A$46:$F$81,2,FALSE)+VLOOKUP(A23,TD!$A$46:$F$81,3,FALSE)</f>
        <v>2</v>
      </c>
      <c r="E23" s="44">
        <f>+VLOOKUP(A23,TD!$A$46:$F$81,4,FALSE)</f>
        <v>0</v>
      </c>
      <c r="F23" s="45">
        <f t="shared" si="5"/>
        <v>1</v>
      </c>
      <c r="G23" s="46">
        <f>+VLOOKUP($A23,TD!$A$6:$H$35,7,FALSE)</f>
        <v>18</v>
      </c>
      <c r="H23" s="46">
        <f>+VLOOKUP($A23,TD!$A$7:$C$35,2,FALSE)+VLOOKUP($A23,TD!$A$7:$F$35,5,FALSE)</f>
        <v>16</v>
      </c>
      <c r="I23" s="46">
        <f>+VLOOKUP($A23,TD!$A$6:$G$35,6,FALSE)</f>
        <v>0</v>
      </c>
      <c r="J23" s="46">
        <f>+VLOOKUP(A23,TD!$A$6:$H$35,3,FALSE)+VLOOKUP(A23,TD!$A$6:$H$35,4,FALSE)</f>
        <v>2</v>
      </c>
      <c r="K23" s="47">
        <f t="shared" si="6"/>
        <v>0.88888888888888884</v>
      </c>
    </row>
    <row r="24" spans="1:11" x14ac:dyDescent="0.25">
      <c r="A24" s="115"/>
      <c r="B24" s="30" t="s">
        <v>1448</v>
      </c>
      <c r="C24" s="12">
        <v>0</v>
      </c>
      <c r="D24" s="12">
        <v>0</v>
      </c>
      <c r="E24" s="12">
        <v>0</v>
      </c>
      <c r="F24" s="13" t="s">
        <v>1684</v>
      </c>
      <c r="G24" s="14">
        <f>+VLOOKUP(A23,TD!$Q$6:$W$35,7,FALSE)</f>
        <v>13</v>
      </c>
      <c r="H24" s="14">
        <f>+VLOOKUP(A23,TD!$Q$6:$W$35,2,FALSE)+VLOOKUP(A23,TD!$Q$6:$W$35,5,FALSE)</f>
        <v>13</v>
      </c>
      <c r="I24" s="14">
        <f>+VLOOKUP(A23,TD!$Q$6:$W$35,6,FALSE)</f>
        <v>0</v>
      </c>
      <c r="J24" s="14">
        <f>+VLOOKUP(A23,TD!$Q$6:$W$35,3,FALSE)+VLOOKUP(A23,TD!$Q$6:$W$35,4,FALSE)</f>
        <v>0</v>
      </c>
      <c r="K24" s="15">
        <f>+H24/G24</f>
        <v>1</v>
      </c>
    </row>
    <row r="25" spans="1:11" x14ac:dyDescent="0.25">
      <c r="A25" s="115"/>
      <c r="B25" s="30" t="s">
        <v>1687</v>
      </c>
      <c r="C25" s="12">
        <f>+VLOOKUP(A23,TD!$A$118:$E$130,5,FALSE)</f>
        <v>2</v>
      </c>
      <c r="D25" s="12">
        <f>+VLOOKUP(A23,TD!$A$118:$E$130,2,FALSE)+VLOOKUP(A23,TD!$A$118:$E$130,3,FALSE)</f>
        <v>2</v>
      </c>
      <c r="E25" s="12">
        <f>+VLOOKUP(A23,TD!$A$118:$E$130,4,FALSE)</f>
        <v>0</v>
      </c>
      <c r="F25" s="13">
        <f>+D25/C25</f>
        <v>1</v>
      </c>
      <c r="G25" s="14">
        <f>+VLOOKUP(A23,TD!$J$6:$O$27,6,FALSE)</f>
        <v>5</v>
      </c>
      <c r="H25" s="14">
        <f>+VLOOKUP(A23,TD!$J$6:$O$27,2,FALSE)+VLOOKUP(A23,TD!$J$6:$O$27,4,FALSE)</f>
        <v>3</v>
      </c>
      <c r="I25" s="14">
        <f>+VLOOKUP(A23,TD!$J$6:$O$27,5,FALSE)</f>
        <v>0</v>
      </c>
      <c r="J25" s="14">
        <f>+VLOOKUP(A23,TD!$J$6:$O$27,3,FALSE)</f>
        <v>2</v>
      </c>
      <c r="K25" s="15">
        <f>+H25/G25</f>
        <v>0.6</v>
      </c>
    </row>
    <row r="26" spans="1:11" ht="15.75" thickBot="1" x14ac:dyDescent="0.3">
      <c r="A26" s="116"/>
      <c r="B26" s="48" t="s">
        <v>1686</v>
      </c>
      <c r="C26" s="49">
        <f>+VLOOKUP(A23,'INDICADOR EXTERNO'!$A$9:$J$40,2,FALSE)</f>
        <v>0</v>
      </c>
      <c r="D26" s="49">
        <f>+VLOOKUP(A23,'INDICADOR EXTERNO'!$A$9:$J$40,3,FALSE)</f>
        <v>0</v>
      </c>
      <c r="E26" s="49">
        <f>+VLOOKUP(A23,'INDICADOR EXTERNO'!$A$9:$J$40,4,FALSE)</f>
        <v>0</v>
      </c>
      <c r="F26" s="92" t="s">
        <v>1684</v>
      </c>
      <c r="G26" s="91">
        <f>+VLOOKUP(A23,'INDICADOR EXTERNO'!$A$9:$J$40,6,FALSE)</f>
        <v>0</v>
      </c>
      <c r="H26" s="51">
        <f>+VLOOKUP(A23,'INDICADOR EXTERNO'!$A$9:$J$40,7,FALSE)</f>
        <v>0</v>
      </c>
      <c r="I26" s="51">
        <f>+VLOOKUP(A23,'INDICADOR EXTERNO'!$A$9:$J$40,8,FALSE)</f>
        <v>0</v>
      </c>
      <c r="J26" s="51">
        <f>+VLOOKUP(A23,'INDICADOR EXTERNO'!$A$9:$J$40,9,FALSE)</f>
        <v>0</v>
      </c>
      <c r="K26" s="52" t="s">
        <v>1684</v>
      </c>
    </row>
    <row r="27" spans="1:11" s="32" customFormat="1" x14ac:dyDescent="0.25">
      <c r="A27" s="114" t="s">
        <v>96</v>
      </c>
      <c r="B27" s="43" t="s">
        <v>1690</v>
      </c>
      <c r="C27" s="44">
        <f>+VLOOKUP(A27,TD!$A$46:$F$69,5,FALSE)</f>
        <v>4</v>
      </c>
      <c r="D27" s="44">
        <f>+VLOOKUP(A27,TD!$A$46:$F$81,2,FALSE)+VLOOKUP(A27,TD!$A$46:$F$81,3,FALSE)</f>
        <v>4</v>
      </c>
      <c r="E27" s="44">
        <f>+VLOOKUP(A27,TD!$A$46:$F$81,4,FALSE)</f>
        <v>0</v>
      </c>
      <c r="F27" s="45">
        <f t="shared" si="5"/>
        <v>1</v>
      </c>
      <c r="G27" s="46">
        <f>+VLOOKUP($A27,TD!$A$6:$H$35,7,FALSE)</f>
        <v>15</v>
      </c>
      <c r="H27" s="46">
        <f>+VLOOKUP($A27,TD!$A$7:$C$35,2,FALSE)+VLOOKUP($A27,TD!$A$7:$F$35,5,FALSE)</f>
        <v>11</v>
      </c>
      <c r="I27" s="46">
        <f>+VLOOKUP($A27,TD!$A$6:$G$35,6,FALSE)</f>
        <v>0</v>
      </c>
      <c r="J27" s="46">
        <f>+VLOOKUP(A27,TD!$A$6:$H$35,3,FALSE)+VLOOKUP(A27,TD!$A$6:$H$35,4,FALSE)</f>
        <v>4</v>
      </c>
      <c r="K27" s="47">
        <f t="shared" si="6"/>
        <v>0.73333333333333328</v>
      </c>
    </row>
    <row r="28" spans="1:11" x14ac:dyDescent="0.25">
      <c r="A28" s="115"/>
      <c r="B28" s="30" t="s">
        <v>1448</v>
      </c>
      <c r="C28" s="12">
        <f>+VLOOKUP(DesagregadoPM!A27,TD!$A$85:$E$104,5,FALSE)</f>
        <v>4</v>
      </c>
      <c r="D28" s="12">
        <f>+VLOOKUP(DesagregadoPM!A27,TD!$A$85:$E$104,2,FALSE)+VLOOKUP(DesagregadoPM!A27,TD!$A$85:$E$104,3,FALSE)</f>
        <v>4</v>
      </c>
      <c r="E28" s="12">
        <f>+VLOOKUP(A27,TD!$A$85:$E$104,4,FALSE)</f>
        <v>0</v>
      </c>
      <c r="F28" s="13">
        <f>+D28/C28</f>
        <v>1</v>
      </c>
      <c r="G28" s="14">
        <f>+VLOOKUP(A27,TD!$Q$6:$W$35,7,FALSE)</f>
        <v>11</v>
      </c>
      <c r="H28" s="14">
        <f>+VLOOKUP(A27,TD!$Q$6:$W$35,2,FALSE)+VLOOKUP(A27,TD!$Q$6:$W$35,5,FALSE)</f>
        <v>8</v>
      </c>
      <c r="I28" s="14">
        <f>+VLOOKUP(A27,TD!$Q$6:$W$35,6,FALSE)</f>
        <v>0</v>
      </c>
      <c r="J28" s="14">
        <f>+VLOOKUP(A27,TD!$Q$6:$W$35,3,FALSE)+VLOOKUP(A27,TD!$Q$6:$W$35,4,FALSE)</f>
        <v>3</v>
      </c>
      <c r="K28" s="15">
        <f>+H28/G28</f>
        <v>0.72727272727272729</v>
      </c>
    </row>
    <row r="29" spans="1:11" x14ac:dyDescent="0.25">
      <c r="A29" s="115"/>
      <c r="B29" s="30" t="s">
        <v>1687</v>
      </c>
      <c r="C29" s="12">
        <v>0</v>
      </c>
      <c r="D29" s="12">
        <v>0</v>
      </c>
      <c r="E29" s="12">
        <v>0</v>
      </c>
      <c r="F29" s="13" t="s">
        <v>1684</v>
      </c>
      <c r="G29" s="14">
        <f>+VLOOKUP(A27,TD!$J$6:$O$27,6,FALSE)</f>
        <v>4</v>
      </c>
      <c r="H29" s="14">
        <f>+VLOOKUP(A27,TD!$J$6:$O$27,2,FALSE)+VLOOKUP(A27,TD!$J$6:$O$27,4,FALSE)</f>
        <v>3</v>
      </c>
      <c r="I29" s="14">
        <f>+VLOOKUP(A27,TD!$J$6:$O$27,5,FALSE)</f>
        <v>0</v>
      </c>
      <c r="J29" s="14">
        <f>+VLOOKUP(A27,TD!$J$6:$O$27,3,FALSE)</f>
        <v>1</v>
      </c>
      <c r="K29" s="15">
        <f>+H29/G29</f>
        <v>0.75</v>
      </c>
    </row>
    <row r="30" spans="1:11" ht="15.75" thickBot="1" x14ac:dyDescent="0.3">
      <c r="A30" s="116"/>
      <c r="B30" s="48" t="s">
        <v>1686</v>
      </c>
      <c r="C30" s="49">
        <f>+VLOOKUP(A27,'INDICADOR EXTERNO'!$A$9:$J$40,2,FALSE)</f>
        <v>1</v>
      </c>
      <c r="D30" s="49">
        <f>+VLOOKUP(A27,'INDICADOR EXTERNO'!$A$9:$J$40,3,FALSE)</f>
        <v>1</v>
      </c>
      <c r="E30" s="49">
        <f>+VLOOKUP(A27,'INDICADOR EXTERNO'!$A$9:$J$40,4,FALSE)</f>
        <v>0</v>
      </c>
      <c r="F30" s="92">
        <f>+D30/C30</f>
        <v>1</v>
      </c>
      <c r="G30" s="91">
        <f>+VLOOKUP(A27,'INDICADOR EXTERNO'!$A$9:$J$40,6,FALSE)</f>
        <v>1</v>
      </c>
      <c r="H30" s="51">
        <f>+VLOOKUP(A27,'INDICADOR EXTERNO'!$A$9:$J$40,7,FALSE)</f>
        <v>1</v>
      </c>
      <c r="I30" s="51">
        <f>+VLOOKUP(A27,'INDICADOR EXTERNO'!$A$9:$J$40,8,FALSE)</f>
        <v>0</v>
      </c>
      <c r="J30" s="51">
        <f>+VLOOKUP(A27,'INDICADOR EXTERNO'!$A$9:$J$40,9,FALSE)</f>
        <v>0</v>
      </c>
      <c r="K30" s="52">
        <f>+H30/G30</f>
        <v>1</v>
      </c>
    </row>
    <row r="31" spans="1:11" s="32" customFormat="1" x14ac:dyDescent="0.25">
      <c r="A31" s="117" t="s">
        <v>229</v>
      </c>
      <c r="B31" s="43" t="s">
        <v>1690</v>
      </c>
      <c r="C31" s="44">
        <v>5</v>
      </c>
      <c r="D31" s="44">
        <f>+VLOOKUP(A31,TD!$A$46:$F$81,2,FALSE)+VLOOKUP(A31,TD!$A$46:$F$81,3,FALSE)</f>
        <v>3</v>
      </c>
      <c r="E31" s="44">
        <v>2</v>
      </c>
      <c r="F31" s="45">
        <f t="shared" si="5"/>
        <v>0.6</v>
      </c>
      <c r="G31" s="46">
        <f>+VLOOKUP($A31,TD!$A$6:$H$35,7,FALSE)</f>
        <v>18</v>
      </c>
      <c r="H31" s="46">
        <f>+VLOOKUP($A31,TD!$A$7:$C$35,2,FALSE)+VLOOKUP($A31,TD!$A$7:$F$35,5,FALSE)</f>
        <v>14</v>
      </c>
      <c r="I31" s="46">
        <f>+VLOOKUP($A31,TD!$A$6:$G$35,6,FALSE)</f>
        <v>2</v>
      </c>
      <c r="J31" s="46">
        <f>+VLOOKUP(A31,TD!$A$6:$H$35,3,FALSE)+VLOOKUP(A31,TD!$A$6:$H$35,4,FALSE)</f>
        <v>2</v>
      </c>
      <c r="K31" s="47">
        <f t="shared" si="6"/>
        <v>0.77777777777777779</v>
      </c>
    </row>
    <row r="32" spans="1:11" x14ac:dyDescent="0.25">
      <c r="A32" s="118"/>
      <c r="B32" s="30" t="s">
        <v>1448</v>
      </c>
      <c r="C32" s="12">
        <v>3</v>
      </c>
      <c r="D32" s="12">
        <f>+VLOOKUP(DesagregadoPM!A31,TD!$A$85:$E$104,2,FALSE)+VLOOKUP(DesagregadoPM!A31,TD!$A$85:$E$104,3,FALSE)</f>
        <v>1</v>
      </c>
      <c r="E32" s="12">
        <v>2</v>
      </c>
      <c r="F32" s="13">
        <f>+D32/C32</f>
        <v>0.33333333333333331</v>
      </c>
      <c r="G32" s="14">
        <f>+VLOOKUP(A31,TD!$Q$6:$W$35,7,FALSE)</f>
        <v>14</v>
      </c>
      <c r="H32" s="14">
        <f>+VLOOKUP(A31,TD!$Q$6:$W$35,2,FALSE)+VLOOKUP(A31,TD!$Q$6:$W$35,5,FALSE)</f>
        <v>10</v>
      </c>
      <c r="I32" s="14">
        <f>+VLOOKUP(A31,TD!$Q$6:$W$35,6,FALSE)</f>
        <v>2</v>
      </c>
      <c r="J32" s="14">
        <f>+VLOOKUP(A31,TD!$Q$6:$W$35,3,FALSE)+VLOOKUP(A31,TD!$Q$6:$W$35,4,FALSE)</f>
        <v>2</v>
      </c>
      <c r="K32" s="15">
        <f>+H32/G32</f>
        <v>0.7142857142857143</v>
      </c>
    </row>
    <row r="33" spans="1:11" x14ac:dyDescent="0.25">
      <c r="A33" s="118"/>
      <c r="B33" s="30" t="s">
        <v>1687</v>
      </c>
      <c r="C33" s="12">
        <f>+VLOOKUP(A31,TD!$A$118:$E$130,5,FALSE)</f>
        <v>2</v>
      </c>
      <c r="D33" s="12">
        <f>+VLOOKUP(A31,TD!$A$118:$E$130,2,FALSE)+VLOOKUP(A31,TD!$A$118:$E$130,3,FALSE)</f>
        <v>2</v>
      </c>
      <c r="E33" s="12">
        <f>+VLOOKUP(A31,TD!$A$118:$E$130,4,FALSE)</f>
        <v>0</v>
      </c>
      <c r="F33" s="13">
        <f>+D33/C33</f>
        <v>1</v>
      </c>
      <c r="G33" s="14">
        <f>+VLOOKUP(A31,TD!$J$6:$O$27,6,FALSE)</f>
        <v>4</v>
      </c>
      <c r="H33" s="14">
        <f>+VLOOKUP(A31,TD!$J$6:$O$27,2,FALSE)+VLOOKUP(A31,TD!$J$6:$O$27,4,FALSE)</f>
        <v>4</v>
      </c>
      <c r="I33" s="14">
        <f>+VLOOKUP(A31,TD!$J$6:$O$27,5,FALSE)</f>
        <v>0</v>
      </c>
      <c r="J33" s="14">
        <f>+VLOOKUP(A31,TD!$J$6:$O$27,3,FALSE)</f>
        <v>0</v>
      </c>
      <c r="K33" s="15">
        <f>+H33/G33</f>
        <v>1</v>
      </c>
    </row>
    <row r="34" spans="1:11" ht="15.75" thickBot="1" x14ac:dyDescent="0.3">
      <c r="A34" s="119"/>
      <c r="B34" s="48" t="s">
        <v>1686</v>
      </c>
      <c r="C34" s="49">
        <f>+VLOOKUP(A31,'INDICADOR EXTERNO'!$A$9:$J$40,2,FALSE)</f>
        <v>0</v>
      </c>
      <c r="D34" s="49">
        <f>+VLOOKUP(A31,'INDICADOR EXTERNO'!$A$9:$J$40,3,FALSE)</f>
        <v>0</v>
      </c>
      <c r="E34" s="49">
        <f>+VLOOKUP(A31,'INDICADOR EXTERNO'!$A$9:$J$40,4,FALSE)</f>
        <v>0</v>
      </c>
      <c r="F34" s="92" t="s">
        <v>1684</v>
      </c>
      <c r="G34" s="91">
        <f>+VLOOKUP(A31,'INDICADOR EXTERNO'!$A$9:$J$40,6,FALSE)</f>
        <v>0</v>
      </c>
      <c r="H34" s="51">
        <f>+VLOOKUP(A31,'INDICADOR EXTERNO'!$A$9:$J$40,7,FALSE)</f>
        <v>0</v>
      </c>
      <c r="I34" s="51">
        <f>+VLOOKUP(A31,'INDICADOR EXTERNO'!$A$9:$J$40,8,FALSE)</f>
        <v>0</v>
      </c>
      <c r="J34" s="51">
        <f>+VLOOKUP(A31,'INDICADOR EXTERNO'!$A$9:$J$40,9,FALSE)</f>
        <v>0</v>
      </c>
      <c r="K34" s="52" t="s">
        <v>1684</v>
      </c>
    </row>
    <row r="35" spans="1:11" s="32" customFormat="1" x14ac:dyDescent="0.25">
      <c r="A35" s="114" t="s">
        <v>19</v>
      </c>
      <c r="B35" s="43" t="s">
        <v>1690</v>
      </c>
      <c r="C35" s="44">
        <v>0</v>
      </c>
      <c r="D35" s="44">
        <v>0</v>
      </c>
      <c r="E35" s="44">
        <v>0</v>
      </c>
      <c r="F35" s="45" t="s">
        <v>1684</v>
      </c>
      <c r="G35" s="46">
        <f>+VLOOKUP($A35,TD!$A$6:$H$35,7,FALSE)</f>
        <v>15</v>
      </c>
      <c r="H35" s="46">
        <f>+VLOOKUP($A35,TD!$A$7:$C$35,2,FALSE)+VLOOKUP($A35,TD!$A$7:$F$35,5,FALSE)</f>
        <v>9</v>
      </c>
      <c r="I35" s="46">
        <f>+VLOOKUP($A35,TD!$A$6:$G$35,6,FALSE)</f>
        <v>0</v>
      </c>
      <c r="J35" s="46">
        <f>+VLOOKUP(A35,TD!$A$6:$H$35,3,FALSE)+VLOOKUP(A35,TD!$A$6:$H$35,4,FALSE)</f>
        <v>6</v>
      </c>
      <c r="K35" s="47">
        <f t="shared" si="6"/>
        <v>0.6</v>
      </c>
    </row>
    <row r="36" spans="1:11" x14ac:dyDescent="0.25">
      <c r="A36" s="115"/>
      <c r="B36" s="30" t="s">
        <v>1448</v>
      </c>
      <c r="C36" s="12">
        <v>0</v>
      </c>
      <c r="D36" s="12">
        <v>0</v>
      </c>
      <c r="E36" s="12">
        <v>0</v>
      </c>
      <c r="F36" s="13" t="s">
        <v>1684</v>
      </c>
      <c r="G36" s="14">
        <f>+VLOOKUP(A35,TD!$Q$6:$W$35,7,FALSE)</f>
        <v>9</v>
      </c>
      <c r="H36" s="14">
        <f>+VLOOKUP(A35,TD!$Q$6:$W$35,2,FALSE)+VLOOKUP(A35,TD!$Q$6:$W$35,5,FALSE)</f>
        <v>7</v>
      </c>
      <c r="I36" s="14">
        <f>+VLOOKUP(A35,TD!$Q$6:$W$35,6,FALSE)</f>
        <v>0</v>
      </c>
      <c r="J36" s="14">
        <f>+VLOOKUP(A35,TD!$Q$6:$W$35,3,FALSE)+VLOOKUP(A35,TD!$Q$6:$W$35,4,FALSE)</f>
        <v>2</v>
      </c>
      <c r="K36" s="15">
        <f>+H36/G36</f>
        <v>0.77777777777777779</v>
      </c>
    </row>
    <row r="37" spans="1:11" x14ac:dyDescent="0.25">
      <c r="A37" s="115"/>
      <c r="B37" s="30" t="s">
        <v>1687</v>
      </c>
      <c r="C37" s="12">
        <v>0</v>
      </c>
      <c r="D37" s="12">
        <v>0</v>
      </c>
      <c r="E37" s="12">
        <v>0</v>
      </c>
      <c r="F37" s="13" t="s">
        <v>1684</v>
      </c>
      <c r="G37" s="14">
        <f>+VLOOKUP(A35,TD!$J$6:$O$27,6,FALSE)</f>
        <v>6</v>
      </c>
      <c r="H37" s="14">
        <f>+VLOOKUP(A35,TD!$J$6:$O$27,2,FALSE)+VLOOKUP(A35,TD!$J$6:$O$27,4,FALSE)</f>
        <v>2</v>
      </c>
      <c r="I37" s="14">
        <f>+VLOOKUP(A35,TD!$J$6:$O$27,5,FALSE)</f>
        <v>0</v>
      </c>
      <c r="J37" s="14">
        <f>+VLOOKUP(A35,TD!$J$6:$O$27,3,FALSE)</f>
        <v>4</v>
      </c>
      <c r="K37" s="15">
        <f>+H37/G37</f>
        <v>0.33333333333333331</v>
      </c>
    </row>
    <row r="38" spans="1:11" ht="15.75" thickBot="1" x14ac:dyDescent="0.3">
      <c r="A38" s="116"/>
      <c r="B38" s="48" t="s">
        <v>1686</v>
      </c>
      <c r="C38" s="49">
        <f>+VLOOKUP(A35,'INDICADOR EXTERNO'!$A$9:$J$40,2,FALSE)</f>
        <v>3</v>
      </c>
      <c r="D38" s="49">
        <f>+VLOOKUP(A35,'INDICADOR EXTERNO'!$A$9:$J$40,3,FALSE)</f>
        <v>3</v>
      </c>
      <c r="E38" s="49">
        <f>+VLOOKUP(A35,'INDICADOR EXTERNO'!$A$9:$J$40,4,FALSE)</f>
        <v>0</v>
      </c>
      <c r="F38" s="92">
        <f>+D38/C38</f>
        <v>1</v>
      </c>
      <c r="G38" s="91">
        <f>+VLOOKUP(A35,'INDICADOR EXTERNO'!$A$9:$J$40,6,FALSE)</f>
        <v>5</v>
      </c>
      <c r="H38" s="51">
        <f>+VLOOKUP(A35,'INDICADOR EXTERNO'!$A$9:$J$40,7,FALSE)</f>
        <v>5</v>
      </c>
      <c r="I38" s="51">
        <f>+VLOOKUP(A35,'INDICADOR EXTERNO'!$A$9:$J$40,8,FALSE)</f>
        <v>0</v>
      </c>
      <c r="J38" s="51">
        <f>+VLOOKUP(A35,'INDICADOR EXTERNO'!$A$9:$J$40,9,FALSE)</f>
        <v>0</v>
      </c>
      <c r="K38" s="52">
        <f>+H38/G38</f>
        <v>1</v>
      </c>
    </row>
    <row r="39" spans="1:11" s="32" customFormat="1" x14ac:dyDescent="0.25">
      <c r="A39" s="114" t="s">
        <v>14</v>
      </c>
      <c r="B39" s="43" t="s">
        <v>1690</v>
      </c>
      <c r="C39" s="44">
        <f>+VLOOKUP(A39,TD!$A$46:$F$69,5,FALSE)</f>
        <v>2</v>
      </c>
      <c r="D39" s="44">
        <f>+VLOOKUP(A39,TD!$A$46:$F$81,2,FALSE)+VLOOKUP(A39,TD!$A$46:$F$81,3,FALSE)</f>
        <v>2</v>
      </c>
      <c r="E39" s="44">
        <f>+VLOOKUP(A39,TD!$A$46:$F$81,4,FALSE)</f>
        <v>0</v>
      </c>
      <c r="F39" s="45">
        <f t="shared" si="5"/>
        <v>1</v>
      </c>
      <c r="G39" s="46">
        <f>+VLOOKUP($A39,TD!$A$6:$H$35,7,FALSE)</f>
        <v>25</v>
      </c>
      <c r="H39" s="46">
        <f>+VLOOKUP($A39,TD!$A$7:$C$35,2,FALSE)+VLOOKUP($A39,TD!$A$7:$F$35,5,FALSE)</f>
        <v>22</v>
      </c>
      <c r="I39" s="46">
        <f>+VLOOKUP($A39,TD!$A$6:$G$35,6,FALSE)</f>
        <v>0</v>
      </c>
      <c r="J39" s="46">
        <f>+VLOOKUP(A39,TD!$A$6:$H$35,3,FALSE)+VLOOKUP(A39,TD!$A$6:$H$35,4,FALSE)</f>
        <v>3</v>
      </c>
      <c r="K39" s="47">
        <f t="shared" si="6"/>
        <v>0.88</v>
      </c>
    </row>
    <row r="40" spans="1:11" x14ac:dyDescent="0.25">
      <c r="A40" s="115"/>
      <c r="B40" s="30" t="s">
        <v>1448</v>
      </c>
      <c r="C40" s="12">
        <f>+VLOOKUP(DesagregadoPM!A39,TD!$A$85:$E$104,5,FALSE)</f>
        <v>2</v>
      </c>
      <c r="D40" s="12">
        <f>+VLOOKUP(DesagregadoPM!A39,TD!$A$85:$E$104,2,FALSE)+VLOOKUP(DesagregadoPM!A39,TD!$A$85:$E$104,3,FALSE)</f>
        <v>2</v>
      </c>
      <c r="E40" s="12">
        <f>+VLOOKUP(A39,TD!$A$85:$E$104,4,FALSE)</f>
        <v>0</v>
      </c>
      <c r="F40" s="13">
        <f>+D40/C40</f>
        <v>1</v>
      </c>
      <c r="G40" s="14">
        <f>+VLOOKUP(A39,TD!$Q$6:$W$35,7,FALSE)</f>
        <v>23</v>
      </c>
      <c r="H40" s="14">
        <f>+VLOOKUP(A39,TD!$Q$6:$W$35,2,FALSE)+VLOOKUP(A39,TD!$Q$6:$W$35,5,FALSE)</f>
        <v>22</v>
      </c>
      <c r="I40" s="14">
        <f>+VLOOKUP(A39,TD!$Q$6:$W$35,6,FALSE)</f>
        <v>0</v>
      </c>
      <c r="J40" s="14">
        <f>+VLOOKUP(A39,TD!$Q$6:$W$35,3,FALSE)+VLOOKUP(A39,TD!$Q$6:$W$35,4,FALSE)</f>
        <v>1</v>
      </c>
      <c r="K40" s="15">
        <f>+H40/G40</f>
        <v>0.95652173913043481</v>
      </c>
    </row>
    <row r="41" spans="1:11" x14ac:dyDescent="0.25">
      <c r="A41" s="115"/>
      <c r="B41" s="30" t="s">
        <v>1687</v>
      </c>
      <c r="C41" s="12">
        <v>0</v>
      </c>
      <c r="D41" s="12">
        <v>0</v>
      </c>
      <c r="E41" s="12">
        <v>0</v>
      </c>
      <c r="F41" s="13" t="s">
        <v>1684</v>
      </c>
      <c r="G41" s="14">
        <f>+VLOOKUP(A39,TD!$J$6:$O$27,6,FALSE)</f>
        <v>2</v>
      </c>
      <c r="H41" s="14">
        <f>+VLOOKUP(A39,TD!$J$6:$O$27,2,FALSE)+VLOOKUP(A39,TD!$J$6:$O$27,4,FALSE)</f>
        <v>0</v>
      </c>
      <c r="I41" s="14">
        <f>+VLOOKUP(A39,TD!$J$6:$O$27,5,FALSE)</f>
        <v>0</v>
      </c>
      <c r="J41" s="14">
        <f>+VLOOKUP(A39,TD!$J$6:$O$27,3,FALSE)</f>
        <v>2</v>
      </c>
      <c r="K41" s="15">
        <f>+H41/G41</f>
        <v>0</v>
      </c>
    </row>
    <row r="42" spans="1:11" ht="15.75" thickBot="1" x14ac:dyDescent="0.3">
      <c r="A42" s="116"/>
      <c r="B42" s="48" t="s">
        <v>1686</v>
      </c>
      <c r="C42" s="49">
        <f>+VLOOKUP(A39,'INDICADOR EXTERNO'!$A$9:$J$40,2,FALSE)</f>
        <v>0</v>
      </c>
      <c r="D42" s="49">
        <f>+VLOOKUP(A39,'INDICADOR EXTERNO'!$A$9:$J$40,3,FALSE)</f>
        <v>0</v>
      </c>
      <c r="E42" s="49">
        <f>+VLOOKUP(A39,'INDICADOR EXTERNO'!$A$9:$J$40,4,FALSE)</f>
        <v>0</v>
      </c>
      <c r="F42" s="92" t="s">
        <v>1684</v>
      </c>
      <c r="G42" s="91">
        <f>+VLOOKUP(A39,'INDICADOR EXTERNO'!$A$9:$J$40,6,FALSE)</f>
        <v>26</v>
      </c>
      <c r="H42" s="51">
        <f>+VLOOKUP(A39,'INDICADOR EXTERNO'!$A$9:$J$40,7,FALSE)</f>
        <v>24</v>
      </c>
      <c r="I42" s="51">
        <f>+VLOOKUP(A39,'INDICADOR EXTERNO'!$A$9:$J$40,8,FALSE)</f>
        <v>0</v>
      </c>
      <c r="J42" s="51">
        <f>+VLOOKUP(A39,'INDICADOR EXTERNO'!$A$9:$J$40,9,FALSE)</f>
        <v>2</v>
      </c>
      <c r="K42" s="52">
        <f>+H42/G42</f>
        <v>0.92307692307692313</v>
      </c>
    </row>
    <row r="43" spans="1:11" s="32" customFormat="1" x14ac:dyDescent="0.25">
      <c r="A43" s="114" t="s">
        <v>60</v>
      </c>
      <c r="B43" s="43" t="s">
        <v>1690</v>
      </c>
      <c r="C43" s="44">
        <f>+VLOOKUP(A43,TD!$A$46:$F$69,5,FALSE)</f>
        <v>2</v>
      </c>
      <c r="D43" s="44">
        <f>+VLOOKUP(A43,TD!$A$46:$F$81,2,FALSE)+VLOOKUP(A43,TD!$A$46:$F$81,3,FALSE)</f>
        <v>2</v>
      </c>
      <c r="E43" s="44">
        <f>+VLOOKUP(A43,TD!$A$46:$F$81,4,FALSE)</f>
        <v>0</v>
      </c>
      <c r="F43" s="45">
        <f t="shared" si="5"/>
        <v>1</v>
      </c>
      <c r="G43" s="46">
        <f>+VLOOKUP($A43,TD!$A$6:$H$35,7,FALSE)</f>
        <v>3</v>
      </c>
      <c r="H43" s="46">
        <f>+VLOOKUP($A43,TD!$A$7:$C$35,2,FALSE)+VLOOKUP($A43,TD!$A$7:$F$35,5,FALSE)</f>
        <v>3</v>
      </c>
      <c r="I43" s="46">
        <f>+VLOOKUP($A43,TD!$A$6:$G$35,6,FALSE)</f>
        <v>0</v>
      </c>
      <c r="J43" s="46">
        <f>+VLOOKUP(A43,TD!$A$6:$H$35,3,FALSE)+VLOOKUP(A43,TD!$A$6:$H$35,4,FALSE)</f>
        <v>0</v>
      </c>
      <c r="K43" s="47">
        <f t="shared" si="6"/>
        <v>1</v>
      </c>
    </row>
    <row r="44" spans="1:11" x14ac:dyDescent="0.25">
      <c r="A44" s="115"/>
      <c r="B44" s="30" t="s">
        <v>1448</v>
      </c>
      <c r="C44" s="12">
        <f>+VLOOKUP(DesagregadoPM!A43,TD!$A$85:$E$104,5,FALSE)</f>
        <v>1</v>
      </c>
      <c r="D44" s="12">
        <f>+VLOOKUP(DesagregadoPM!A43,TD!$A$85:$E$104,2,FALSE)+VLOOKUP(DesagregadoPM!A43,TD!$A$85:$E$104,3,FALSE)</f>
        <v>1</v>
      </c>
      <c r="E44" s="12">
        <f>+VLOOKUP(A43,TD!$A$85:$E$104,4,FALSE)</f>
        <v>0</v>
      </c>
      <c r="F44" s="13">
        <f>+D44/C44</f>
        <v>1</v>
      </c>
      <c r="G44" s="14">
        <f>+VLOOKUP(A43,TD!$Q$6:$W$35,7,FALSE)</f>
        <v>2</v>
      </c>
      <c r="H44" s="14">
        <f>+VLOOKUP(A43,TD!$Q$6:$W$35,2,FALSE)+VLOOKUP(A43,TD!$Q$6:$W$35,5,FALSE)</f>
        <v>2</v>
      </c>
      <c r="I44" s="14">
        <f>+VLOOKUP(A43,TD!$Q$6:$W$35,6,FALSE)</f>
        <v>0</v>
      </c>
      <c r="J44" s="14">
        <f>+VLOOKUP(A43,TD!$Q$6:$W$35,3,FALSE)+VLOOKUP(A43,TD!$Q$6:$W$35,4,FALSE)</f>
        <v>0</v>
      </c>
      <c r="K44" s="15">
        <f>+H44/G44</f>
        <v>1</v>
      </c>
    </row>
    <row r="45" spans="1:11" x14ac:dyDescent="0.25">
      <c r="A45" s="115"/>
      <c r="B45" s="30" t="s">
        <v>1687</v>
      </c>
      <c r="C45" s="12">
        <f>+VLOOKUP(A43,TD!$A$118:$E$130,5,FALSE)</f>
        <v>1</v>
      </c>
      <c r="D45" s="12">
        <f>+VLOOKUP(A43,TD!$A$118:$E$130,2,FALSE)+VLOOKUP(A43,TD!$A$118:$E$130,3,FALSE)</f>
        <v>1</v>
      </c>
      <c r="E45" s="12">
        <f>+VLOOKUP(A43,TD!$A$118:$E$130,4,FALSE)</f>
        <v>0</v>
      </c>
      <c r="F45" s="13">
        <f>+D45/C45</f>
        <v>1</v>
      </c>
      <c r="G45" s="14">
        <f>+VLOOKUP(A43,TD!$J$6:$O$27,6,FALSE)</f>
        <v>1</v>
      </c>
      <c r="H45" s="14">
        <f>+VLOOKUP(A43,TD!$J$6:$O$27,2,FALSE)+VLOOKUP(A43,TD!$J$6:$O$27,4,FALSE)</f>
        <v>1</v>
      </c>
      <c r="I45" s="14">
        <f>+VLOOKUP(A43,TD!$J$6:$O$27,5,FALSE)</f>
        <v>0</v>
      </c>
      <c r="J45" s="14">
        <f>+VLOOKUP(A43,TD!$J$6:$O$27,3,FALSE)</f>
        <v>0</v>
      </c>
      <c r="K45" s="15">
        <f>+H45/G45</f>
        <v>1</v>
      </c>
    </row>
    <row r="46" spans="1:11" ht="15.75" thickBot="1" x14ac:dyDescent="0.3">
      <c r="A46" s="116"/>
      <c r="B46" s="48" t="s">
        <v>1686</v>
      </c>
      <c r="C46" s="49">
        <f>+VLOOKUP(A43,'INDICADOR EXTERNO'!$A$9:$J$40,2,FALSE)</f>
        <v>0</v>
      </c>
      <c r="D46" s="49">
        <f>+VLOOKUP(A43,'INDICADOR EXTERNO'!$A$9:$J$40,3,FALSE)</f>
        <v>0</v>
      </c>
      <c r="E46" s="49">
        <f>+VLOOKUP(A43,'INDICADOR EXTERNO'!$A$9:$J$40,4,FALSE)</f>
        <v>0</v>
      </c>
      <c r="F46" s="92" t="s">
        <v>1684</v>
      </c>
      <c r="G46" s="91">
        <f>+VLOOKUP(A43,'INDICADOR EXTERNO'!$A$9:$J$40,6,FALSE)</f>
        <v>9</v>
      </c>
      <c r="H46" s="51">
        <f>+VLOOKUP(A43,'INDICADOR EXTERNO'!$A$9:$J$40,7,FALSE)</f>
        <v>0</v>
      </c>
      <c r="I46" s="51">
        <f>+VLOOKUP(A43,'INDICADOR EXTERNO'!$A$9:$J$40,8,FALSE)</f>
        <v>0</v>
      </c>
      <c r="J46" s="51">
        <f>+VLOOKUP(A43,'INDICADOR EXTERNO'!$A$9:$J$40,9,FALSE)</f>
        <v>9</v>
      </c>
      <c r="K46" s="52">
        <f>+H46/G46</f>
        <v>0</v>
      </c>
    </row>
    <row r="47" spans="1:11" s="32" customFormat="1" ht="23.25" thickBot="1" x14ac:dyDescent="0.3">
      <c r="A47" s="40" t="s">
        <v>48</v>
      </c>
      <c r="B47" s="41" t="s">
        <v>2768</v>
      </c>
      <c r="C47" s="19">
        <v>0</v>
      </c>
      <c r="D47" s="19">
        <v>0</v>
      </c>
      <c r="E47" s="19">
        <v>0</v>
      </c>
      <c r="F47" s="42" t="s">
        <v>1684</v>
      </c>
      <c r="G47" s="20">
        <v>0</v>
      </c>
      <c r="H47" s="20">
        <v>0</v>
      </c>
      <c r="I47" s="20">
        <v>0</v>
      </c>
      <c r="J47" s="20">
        <v>0</v>
      </c>
      <c r="K47" s="21" t="s">
        <v>1684</v>
      </c>
    </row>
    <row r="48" spans="1:11" s="32" customFormat="1" x14ac:dyDescent="0.25">
      <c r="A48" s="114" t="s">
        <v>26</v>
      </c>
      <c r="B48" s="43" t="s">
        <v>1690</v>
      </c>
      <c r="C48" s="44">
        <v>0</v>
      </c>
      <c r="D48" s="44">
        <v>0</v>
      </c>
      <c r="E48" s="44">
        <v>0</v>
      </c>
      <c r="F48" s="45" t="s">
        <v>1684</v>
      </c>
      <c r="G48" s="46">
        <f>+VLOOKUP($A48,TD!$A$6:$H$35,7,FALSE)</f>
        <v>4</v>
      </c>
      <c r="H48" s="46">
        <f>+VLOOKUP($A48,TD!$A$7:$C$35,2,FALSE)+VLOOKUP($A48,TD!$A$7:$F$35,5,FALSE)</f>
        <v>4</v>
      </c>
      <c r="I48" s="46">
        <f>+VLOOKUP($A48,TD!$A$6:$G$35,6,FALSE)</f>
        <v>0</v>
      </c>
      <c r="J48" s="46">
        <f>+VLOOKUP(A48,TD!$A$6:$H$35,3,FALSE)+VLOOKUP(A48,TD!$A$6:$H$35,4,FALSE)</f>
        <v>0</v>
      </c>
      <c r="K48" s="47">
        <f t="shared" si="6"/>
        <v>1</v>
      </c>
    </row>
    <row r="49" spans="1:11" x14ac:dyDescent="0.25">
      <c r="A49" s="115"/>
      <c r="B49" s="30" t="s">
        <v>1448</v>
      </c>
      <c r="C49" s="12">
        <v>0</v>
      </c>
      <c r="D49" s="12">
        <v>0</v>
      </c>
      <c r="E49" s="12">
        <v>0</v>
      </c>
      <c r="F49" s="13" t="s">
        <v>1684</v>
      </c>
      <c r="G49" s="14">
        <f>+VLOOKUP(A48,TD!$Q$6:$W$35,7,FALSE)</f>
        <v>2</v>
      </c>
      <c r="H49" s="14">
        <f>+VLOOKUP(A48,TD!$Q$6:$W$35,2,FALSE)+VLOOKUP(A48,TD!$Q$6:$W$35,5,FALSE)</f>
        <v>2</v>
      </c>
      <c r="I49" s="14">
        <f>+VLOOKUP(A48,TD!$Q$6:$W$35,6,FALSE)</f>
        <v>0</v>
      </c>
      <c r="J49" s="14">
        <f>+VLOOKUP(A48,TD!$Q$6:$W$35,3,FALSE)+VLOOKUP(A48,TD!$Q$6:$W$35,4,FALSE)</f>
        <v>0</v>
      </c>
      <c r="K49" s="15">
        <f>+H49/G49</f>
        <v>1</v>
      </c>
    </row>
    <row r="50" spans="1:11" x14ac:dyDescent="0.25">
      <c r="A50" s="115"/>
      <c r="B50" s="30" t="s">
        <v>1687</v>
      </c>
      <c r="C50" s="12">
        <v>0</v>
      </c>
      <c r="D50" s="12">
        <v>0</v>
      </c>
      <c r="E50" s="12">
        <v>0</v>
      </c>
      <c r="F50" s="13" t="s">
        <v>1684</v>
      </c>
      <c r="G50" s="14">
        <f>+VLOOKUP(A48,TD!$J$6:$O$27,6,FALSE)</f>
        <v>2</v>
      </c>
      <c r="H50" s="14">
        <f>+VLOOKUP(A48,TD!$J$6:$O$27,2,FALSE)+VLOOKUP(A48,TD!$J$6:$O$27,4,FALSE)</f>
        <v>2</v>
      </c>
      <c r="I50" s="14">
        <f>+VLOOKUP(A48,TD!$J$6:$O$27,5,FALSE)</f>
        <v>0</v>
      </c>
      <c r="J50" s="14">
        <f>+VLOOKUP(A48,TD!$J$6:$O$27,3,FALSE)</f>
        <v>0</v>
      </c>
      <c r="K50" s="15">
        <f>+H50/G50</f>
        <v>1</v>
      </c>
    </row>
    <row r="51" spans="1:11" ht="15.75" thickBot="1" x14ac:dyDescent="0.3">
      <c r="A51" s="116"/>
      <c r="B51" s="48" t="s">
        <v>1686</v>
      </c>
      <c r="C51" s="49">
        <f>+VLOOKUP(A48,'INDICADOR EXTERNO'!$A$9:$J$40,2,FALSE)</f>
        <v>0</v>
      </c>
      <c r="D51" s="49">
        <f>+VLOOKUP(A48,'INDICADOR EXTERNO'!$A$9:$J$40,3,FALSE)</f>
        <v>0</v>
      </c>
      <c r="E51" s="49">
        <f>+VLOOKUP(A48,'INDICADOR EXTERNO'!$A$9:$J$40,4,FALSE)</f>
        <v>0</v>
      </c>
      <c r="F51" s="92" t="s">
        <v>1684</v>
      </c>
      <c r="G51" s="91">
        <f>+VLOOKUP(A48,'INDICADOR EXTERNO'!$A$9:$J$40,6,FALSE)</f>
        <v>1</v>
      </c>
      <c r="H51" s="51">
        <f>+VLOOKUP(A48,'INDICADOR EXTERNO'!$A$9:$J$40,7,FALSE)</f>
        <v>1</v>
      </c>
      <c r="I51" s="51">
        <f>+VLOOKUP(A48,'INDICADOR EXTERNO'!$A$9:$J$40,8,FALSE)</f>
        <v>0</v>
      </c>
      <c r="J51" s="51">
        <f>+VLOOKUP(A48,'INDICADOR EXTERNO'!$A$9:$J$40,9,FALSE)</f>
        <v>0</v>
      </c>
      <c r="K51" s="52">
        <f>+H51/G51</f>
        <v>1</v>
      </c>
    </row>
    <row r="52" spans="1:11" s="32" customFormat="1" x14ac:dyDescent="0.25">
      <c r="A52" s="117" t="s">
        <v>29</v>
      </c>
      <c r="B52" s="43" t="s">
        <v>1690</v>
      </c>
      <c r="C52" s="44">
        <v>5</v>
      </c>
      <c r="D52" s="44">
        <f>+VLOOKUP(A52,TD!$A$46:$F$81,2,FALSE)+VLOOKUP(A52,TD!$A$46:$F$81,3,FALSE)</f>
        <v>4</v>
      </c>
      <c r="E52" s="44">
        <v>1</v>
      </c>
      <c r="F52" s="45">
        <f t="shared" si="5"/>
        <v>0.8</v>
      </c>
      <c r="G52" s="46">
        <f>+VLOOKUP($A52,TD!$A$6:$H$35,7,FALSE)</f>
        <v>42</v>
      </c>
      <c r="H52" s="46">
        <f>+VLOOKUP($A52,TD!$A$7:$C$35,2,FALSE)+VLOOKUP($A52,TD!$A$7:$F$35,5,FALSE)</f>
        <v>34</v>
      </c>
      <c r="I52" s="46">
        <f>+VLOOKUP($A52,TD!$A$6:$G$35,6,FALSE)</f>
        <v>1</v>
      </c>
      <c r="J52" s="46">
        <f>+VLOOKUP(A52,TD!$A$6:$H$35,3,FALSE)+VLOOKUP(A52,TD!$A$6:$H$35,4,FALSE)</f>
        <v>7</v>
      </c>
      <c r="K52" s="47">
        <f t="shared" si="6"/>
        <v>0.80952380952380953</v>
      </c>
    </row>
    <row r="53" spans="1:11" x14ac:dyDescent="0.25">
      <c r="A53" s="118"/>
      <c r="B53" s="30" t="s">
        <v>1448</v>
      </c>
      <c r="C53" s="12">
        <f>+VLOOKUP(DesagregadoPM!A52,TD!$A$85:$E$104,5,FALSE)</f>
        <v>2</v>
      </c>
      <c r="D53" s="12">
        <f>+VLOOKUP(DesagregadoPM!A52,TD!$A$85:$E$104,2,FALSE)+VLOOKUP(DesagregadoPM!A52,TD!$A$85:$E$104,3,FALSE)</f>
        <v>2</v>
      </c>
      <c r="E53" s="12">
        <f>+VLOOKUP(A52,TD!$A$85:$E$104,4,FALSE)</f>
        <v>0</v>
      </c>
      <c r="F53" s="13">
        <f>+D53/C53</f>
        <v>1</v>
      </c>
      <c r="G53" s="14">
        <f>+VLOOKUP(A52,TD!$Q$6:$W$35,7,FALSE)</f>
        <v>28</v>
      </c>
      <c r="H53" s="14">
        <f>+VLOOKUP(A52,TD!$Q$6:$W$35,2,FALSE)+VLOOKUP(A52,TD!$Q$6:$W$35,5,FALSE)</f>
        <v>28</v>
      </c>
      <c r="I53" s="14">
        <f>+VLOOKUP(A52,TD!$Q$6:$W$35,6,FALSE)</f>
        <v>0</v>
      </c>
      <c r="J53" s="14">
        <f>+VLOOKUP(A52,TD!$Q$6:$W$35,3,FALSE)+VLOOKUP(A52,TD!$Q$6:$W$35,4,FALSE)</f>
        <v>0</v>
      </c>
      <c r="K53" s="15">
        <f>+H53/G53</f>
        <v>1</v>
      </c>
    </row>
    <row r="54" spans="1:11" x14ac:dyDescent="0.25">
      <c r="A54" s="118"/>
      <c r="B54" s="30" t="s">
        <v>1687</v>
      </c>
      <c r="C54" s="12">
        <v>3</v>
      </c>
      <c r="D54" s="12">
        <f>+VLOOKUP(A52,TD!$A$118:$E$130,2,FALSE)+VLOOKUP(A52,TD!$A$118:$E$130,3,FALSE)</f>
        <v>2</v>
      </c>
      <c r="E54" s="12">
        <v>1</v>
      </c>
      <c r="F54" s="13">
        <f>+D54/C54</f>
        <v>0.66666666666666663</v>
      </c>
      <c r="G54" s="14">
        <f>+VLOOKUP(A52,TD!$J$6:$O$27,6,FALSE)</f>
        <v>14</v>
      </c>
      <c r="H54" s="14">
        <f>+VLOOKUP(A52,TD!$J$6:$O$27,2,FALSE)+VLOOKUP(A52,TD!$J$6:$O$27,4,FALSE)</f>
        <v>6</v>
      </c>
      <c r="I54" s="14">
        <f>+VLOOKUP(A52,TD!$J$6:$O$27,5,FALSE)</f>
        <v>1</v>
      </c>
      <c r="J54" s="14">
        <f>+VLOOKUP(A52,TD!$J$6:$O$27,3,FALSE)</f>
        <v>7</v>
      </c>
      <c r="K54" s="15">
        <f>+H54/G54</f>
        <v>0.42857142857142855</v>
      </c>
    </row>
    <row r="55" spans="1:11" ht="15.75" thickBot="1" x14ac:dyDescent="0.3">
      <c r="A55" s="119"/>
      <c r="B55" s="48" t="s">
        <v>1686</v>
      </c>
      <c r="C55" s="49">
        <f>+VLOOKUP(A52,'INDICADOR EXTERNO'!$A$9:$J$40,2,FALSE)</f>
        <v>7</v>
      </c>
      <c r="D55" s="49">
        <f>+VLOOKUP(A52,'INDICADOR EXTERNO'!$A$9:$J$40,3,FALSE)</f>
        <v>4</v>
      </c>
      <c r="E55" s="49">
        <f>+VLOOKUP(A52,'INDICADOR EXTERNO'!$A$9:$J$40,4,FALSE)</f>
        <v>3</v>
      </c>
      <c r="F55" s="92">
        <f>+D55/C55</f>
        <v>0.5714285714285714</v>
      </c>
      <c r="G55" s="91">
        <f>+VLOOKUP(A52,'INDICADOR EXTERNO'!$A$9:$J$40,6,FALSE)</f>
        <v>28</v>
      </c>
      <c r="H55" s="51">
        <f>+VLOOKUP(A52,'INDICADOR EXTERNO'!$A$9:$J$40,7,FALSE)</f>
        <v>23</v>
      </c>
      <c r="I55" s="51">
        <f>+VLOOKUP(A52,'INDICADOR EXTERNO'!$A$9:$J$40,8,FALSE)</f>
        <v>3</v>
      </c>
      <c r="J55" s="51">
        <f>+VLOOKUP(A52,'INDICADOR EXTERNO'!$A$9:$J$40,9,FALSE)</f>
        <v>2</v>
      </c>
      <c r="K55" s="52">
        <f>+H55/G55</f>
        <v>0.8214285714285714</v>
      </c>
    </row>
    <row r="56" spans="1:11" s="32" customFormat="1" x14ac:dyDescent="0.25">
      <c r="A56" s="114" t="s">
        <v>21</v>
      </c>
      <c r="B56" s="43" t="s">
        <v>1690</v>
      </c>
      <c r="C56" s="44">
        <f>+VLOOKUP(A56,TD!$A$46:$F$69,5,FALSE)</f>
        <v>4</v>
      </c>
      <c r="D56" s="44">
        <f>+VLOOKUP(A56,TD!$A$46:$F$81,2,FALSE)+VLOOKUP(A56,TD!$A$46:$F$81,3,FALSE)</f>
        <v>4</v>
      </c>
      <c r="E56" s="44">
        <f>+VLOOKUP(A56,TD!$A$46:$F$81,4,FALSE)</f>
        <v>0</v>
      </c>
      <c r="F56" s="45">
        <f t="shared" si="5"/>
        <v>1</v>
      </c>
      <c r="G56" s="46">
        <f>+VLOOKUP($A56,TD!$A$6:$H$35,7,FALSE)</f>
        <v>10</v>
      </c>
      <c r="H56" s="46">
        <f>+VLOOKUP($A56,TD!$A$7:$C$35,2,FALSE)+VLOOKUP($A56,TD!$A$7:$F$35,5,FALSE)</f>
        <v>10</v>
      </c>
      <c r="I56" s="46">
        <f>+VLOOKUP($A56,TD!$A$6:$G$35,6,FALSE)</f>
        <v>0</v>
      </c>
      <c r="J56" s="46">
        <f>+VLOOKUP(A56,TD!$A$6:$H$35,3,FALSE)+VLOOKUP(A56,TD!$A$6:$H$35,4,FALSE)</f>
        <v>0</v>
      </c>
      <c r="K56" s="47">
        <f t="shared" si="6"/>
        <v>1</v>
      </c>
    </row>
    <row r="57" spans="1:11" x14ac:dyDescent="0.25">
      <c r="A57" s="115"/>
      <c r="B57" s="30" t="s">
        <v>1448</v>
      </c>
      <c r="C57" s="12">
        <f>+VLOOKUP(DesagregadoPM!A56,TD!$A$85:$E$104,5,FALSE)</f>
        <v>3</v>
      </c>
      <c r="D57" s="12">
        <f>+VLOOKUP(DesagregadoPM!A56,TD!$A$85:$E$104,2,FALSE)+VLOOKUP(DesagregadoPM!A56,TD!$A$85:$E$104,3,FALSE)</f>
        <v>3</v>
      </c>
      <c r="E57" s="12">
        <f>+VLOOKUP(A56,TD!$A$85:$E$104,4,FALSE)</f>
        <v>0</v>
      </c>
      <c r="F57" s="13">
        <f>+D57/C57</f>
        <v>1</v>
      </c>
      <c r="G57" s="14">
        <f>+VLOOKUP(A56,TD!$Q$6:$W$35,7,FALSE)</f>
        <v>9</v>
      </c>
      <c r="H57" s="14">
        <f>+VLOOKUP(A56,TD!$Q$6:$W$35,2,FALSE)+VLOOKUP(A56,TD!$Q$6:$W$35,5,FALSE)</f>
        <v>9</v>
      </c>
      <c r="I57" s="14">
        <f>+VLOOKUP(A56,TD!$Q$6:$W$35,6,FALSE)</f>
        <v>0</v>
      </c>
      <c r="J57" s="14">
        <f>+VLOOKUP(A56,TD!$Q$6:$W$35,3,FALSE)+VLOOKUP(A56,TD!$Q$6:$W$35,4,FALSE)</f>
        <v>0</v>
      </c>
      <c r="K57" s="15">
        <f>+H57/G57</f>
        <v>1</v>
      </c>
    </row>
    <row r="58" spans="1:11" x14ac:dyDescent="0.25">
      <c r="A58" s="115"/>
      <c r="B58" s="30" t="s">
        <v>1687</v>
      </c>
      <c r="C58" s="12">
        <f>+VLOOKUP(A56,TD!$A$118:$E$130,5,FALSE)</f>
        <v>1</v>
      </c>
      <c r="D58" s="12">
        <f>+VLOOKUP(A56,TD!$A$118:$E$130,2,FALSE)+VLOOKUP(A56,TD!$A$118:$E$130,3,FALSE)</f>
        <v>1</v>
      </c>
      <c r="E58" s="12">
        <f>+VLOOKUP(A56,TD!$A$118:$E$130,4,FALSE)</f>
        <v>0</v>
      </c>
      <c r="F58" s="13">
        <f>+D58/C58</f>
        <v>1</v>
      </c>
      <c r="G58" s="14">
        <f>+VLOOKUP(A56,TD!$J$6:$O$27,6,FALSE)</f>
        <v>1</v>
      </c>
      <c r="H58" s="14">
        <f>+VLOOKUP(A56,TD!$J$6:$O$27,2,FALSE)+VLOOKUP(A56,TD!$J$6:$O$27,4,FALSE)</f>
        <v>1</v>
      </c>
      <c r="I58" s="14">
        <f>+VLOOKUP(A56,TD!$J$6:$O$27,5,FALSE)</f>
        <v>0</v>
      </c>
      <c r="J58" s="14">
        <f>+VLOOKUP(A56,TD!$J$6:$O$27,3,FALSE)</f>
        <v>0</v>
      </c>
      <c r="K58" s="15">
        <f>+H58/G58</f>
        <v>1</v>
      </c>
    </row>
    <row r="59" spans="1:11" ht="15.75" thickBot="1" x14ac:dyDescent="0.3">
      <c r="A59" s="116"/>
      <c r="B59" s="48" t="s">
        <v>1686</v>
      </c>
      <c r="C59" s="49">
        <f>+VLOOKUP(A56,'INDICADOR EXTERNO'!$A$9:$J$40,2,FALSE)</f>
        <v>1</v>
      </c>
      <c r="D59" s="49">
        <f>+VLOOKUP(A56,'INDICADOR EXTERNO'!$A$9:$J$40,3,FALSE)</f>
        <v>1</v>
      </c>
      <c r="E59" s="49">
        <f>+VLOOKUP(A56,'INDICADOR EXTERNO'!$A$9:$J$40,4,FALSE)</f>
        <v>0</v>
      </c>
      <c r="F59" s="92">
        <f>+D59/C59</f>
        <v>1</v>
      </c>
      <c r="G59" s="91">
        <f>+VLOOKUP(A56,'INDICADOR EXTERNO'!$A$9:$J$40,6,FALSE)</f>
        <v>1</v>
      </c>
      <c r="H59" s="51">
        <f>+VLOOKUP(A56,'INDICADOR EXTERNO'!$A$9:$J$40,7,FALSE)</f>
        <v>1</v>
      </c>
      <c r="I59" s="51">
        <f>+VLOOKUP(A56,'INDICADOR EXTERNO'!$A$9:$J$40,8,FALSE)</f>
        <v>0</v>
      </c>
      <c r="J59" s="51">
        <f>+VLOOKUP(A56,'INDICADOR EXTERNO'!$A$9:$J$40,9,FALSE)</f>
        <v>0</v>
      </c>
      <c r="K59" s="52">
        <f>+H59/G59</f>
        <v>1</v>
      </c>
    </row>
    <row r="60" spans="1:11" s="32" customFormat="1" x14ac:dyDescent="0.25">
      <c r="A60" s="114" t="s">
        <v>23</v>
      </c>
      <c r="B60" s="43" t="s">
        <v>1690</v>
      </c>
      <c r="C60" s="44">
        <f>+VLOOKUP(A60,TD!$A$46:$F$69,5,FALSE)</f>
        <v>3</v>
      </c>
      <c r="D60" s="44">
        <f>+VLOOKUP(A60,TD!$A$46:$F$81,2,FALSE)+VLOOKUP(A60,TD!$A$46:$F$81,3,FALSE)</f>
        <v>3</v>
      </c>
      <c r="E60" s="44">
        <f>+VLOOKUP(A60,TD!$A$46:$F$81,4,FALSE)</f>
        <v>0</v>
      </c>
      <c r="F60" s="45">
        <f t="shared" si="5"/>
        <v>1</v>
      </c>
      <c r="G60" s="46">
        <f>+VLOOKUP($A60,TD!$A$6:$H$35,7,FALSE)</f>
        <v>19</v>
      </c>
      <c r="H60" s="46">
        <f>+VLOOKUP($A60,TD!$A$7:$C$35,2,FALSE)+VLOOKUP($A60,TD!$A$7:$F$35,5,FALSE)</f>
        <v>11</v>
      </c>
      <c r="I60" s="46">
        <f>+VLOOKUP($A60,TD!$A$6:$G$35,6,FALSE)</f>
        <v>0</v>
      </c>
      <c r="J60" s="46">
        <f>+VLOOKUP(A60,TD!$A$6:$H$35,3,FALSE)+VLOOKUP(A60,TD!$A$6:$H$35,4,FALSE)</f>
        <v>8</v>
      </c>
      <c r="K60" s="47">
        <f t="shared" si="6"/>
        <v>0.57894736842105265</v>
      </c>
    </row>
    <row r="61" spans="1:11" x14ac:dyDescent="0.25">
      <c r="A61" s="115"/>
      <c r="B61" s="30" t="s">
        <v>1448</v>
      </c>
      <c r="C61" s="12">
        <f>+VLOOKUP(DesagregadoPM!A60,TD!$A$85:$E$104,5,FALSE)</f>
        <v>3</v>
      </c>
      <c r="D61" s="12">
        <f>+VLOOKUP(DesagregadoPM!A60,TD!$A$85:$E$104,2,FALSE)+VLOOKUP(DesagregadoPM!A60,TD!$A$85:$E$104,3,FALSE)</f>
        <v>3</v>
      </c>
      <c r="E61" s="12">
        <f>+VLOOKUP(A60,TD!$A$85:$E$104,4,FALSE)</f>
        <v>0</v>
      </c>
      <c r="F61" s="13">
        <f>+D61/C61</f>
        <v>1</v>
      </c>
      <c r="G61" s="14">
        <f>+VLOOKUP(A60,TD!$Q$6:$W$35,7,FALSE)</f>
        <v>18</v>
      </c>
      <c r="H61" s="14">
        <f>+VLOOKUP(A60,TD!$Q$6:$W$35,2,FALSE)+VLOOKUP(A60,TD!$Q$6:$W$35,5,FALSE)</f>
        <v>10</v>
      </c>
      <c r="I61" s="14">
        <f>+VLOOKUP(A60,TD!$Q$6:$W$35,6,FALSE)</f>
        <v>0</v>
      </c>
      <c r="J61" s="14">
        <f>+VLOOKUP(A60,TD!$Q$6:$W$35,3,FALSE)+VLOOKUP(A60,TD!$Q$6:$W$35,4,FALSE)</f>
        <v>8</v>
      </c>
      <c r="K61" s="15">
        <f>+H61/G61</f>
        <v>0.55555555555555558</v>
      </c>
    </row>
    <row r="62" spans="1:11" x14ac:dyDescent="0.25">
      <c r="A62" s="115"/>
      <c r="B62" s="30" t="s">
        <v>1687</v>
      </c>
      <c r="C62" s="12">
        <v>0</v>
      </c>
      <c r="D62" s="12">
        <v>0</v>
      </c>
      <c r="E62" s="12">
        <v>0</v>
      </c>
      <c r="F62" s="13" t="s">
        <v>1684</v>
      </c>
      <c r="G62" s="14">
        <f>+VLOOKUP(A60,TD!$J$6:$O$27,6,FALSE)</f>
        <v>1</v>
      </c>
      <c r="H62" s="14">
        <f>+VLOOKUP(A60,TD!$J$6:$O$27,2,FALSE)+VLOOKUP(A60,TD!$J$6:$O$27,4,FALSE)</f>
        <v>1</v>
      </c>
      <c r="I62" s="14">
        <f>+VLOOKUP(A60,TD!$J$6:$O$27,5,FALSE)</f>
        <v>0</v>
      </c>
      <c r="J62" s="14">
        <f>+VLOOKUP(A60,TD!$J$6:$O$27,3,FALSE)</f>
        <v>0</v>
      </c>
      <c r="K62" s="15">
        <f>+H62/G62</f>
        <v>1</v>
      </c>
    </row>
    <row r="63" spans="1:11" ht="15.75" thickBot="1" x14ac:dyDescent="0.3">
      <c r="A63" s="116"/>
      <c r="B63" s="48" t="s">
        <v>1686</v>
      </c>
      <c r="C63" s="49">
        <f>+VLOOKUP(A60,'INDICADOR EXTERNO'!$A$9:$J$40,2,FALSE)</f>
        <v>3</v>
      </c>
      <c r="D63" s="49">
        <f>+VLOOKUP(A60,'INDICADOR EXTERNO'!$A$9:$J$40,3,FALSE)</f>
        <v>0</v>
      </c>
      <c r="E63" s="49">
        <f>+VLOOKUP(A60,'INDICADOR EXTERNO'!$A$9:$J$40,4,FALSE)</f>
        <v>3</v>
      </c>
      <c r="F63" s="92">
        <f>+D63/C63</f>
        <v>0</v>
      </c>
      <c r="G63" s="91">
        <f>+VLOOKUP(A60,'INDICADOR EXTERNO'!$A$9:$J$40,6,FALSE)</f>
        <v>15</v>
      </c>
      <c r="H63" s="51">
        <f>+VLOOKUP(A60,'INDICADOR EXTERNO'!$A$9:$J$40,7,FALSE)</f>
        <v>12</v>
      </c>
      <c r="I63" s="51">
        <f>+VLOOKUP(A60,'INDICADOR EXTERNO'!$A$9:$J$40,8,FALSE)</f>
        <v>3</v>
      </c>
      <c r="J63" s="51">
        <f>+VLOOKUP(A60,'INDICADOR EXTERNO'!$A$9:$J$40,9,FALSE)</f>
        <v>0</v>
      </c>
      <c r="K63" s="52">
        <f>+H63/G63</f>
        <v>0.8</v>
      </c>
    </row>
    <row r="64" spans="1:11" s="32" customFormat="1" x14ac:dyDescent="0.25">
      <c r="A64" s="114" t="s">
        <v>16</v>
      </c>
      <c r="B64" s="43" t="s">
        <v>1690</v>
      </c>
      <c r="C64" s="44">
        <f>+VLOOKUP(A64,TD!$A$46:$F$69,5,FALSE)</f>
        <v>14</v>
      </c>
      <c r="D64" s="44">
        <f>+VLOOKUP(A64,TD!$A$46:$F$81,2,FALSE)+VLOOKUP(A64,TD!$A$46:$F$81,3,FALSE)</f>
        <v>11</v>
      </c>
      <c r="E64" s="44">
        <f>+VLOOKUP(A64,TD!$A$46:$F$81,4,FALSE)</f>
        <v>3</v>
      </c>
      <c r="F64" s="45">
        <f t="shared" si="5"/>
        <v>0.7857142857142857</v>
      </c>
      <c r="G64" s="46">
        <f>+VLOOKUP($A64,TD!$A$6:$H$35,7,FALSE)</f>
        <v>37</v>
      </c>
      <c r="H64" s="46">
        <f>+VLOOKUP($A64,TD!$A$7:$C$35,2,FALSE)+VLOOKUP($A64,TD!$A$7:$F$35,5,FALSE)</f>
        <v>23</v>
      </c>
      <c r="I64" s="46">
        <f>+VLOOKUP($A64,TD!$A$6:$G$35,6,FALSE)</f>
        <v>3</v>
      </c>
      <c r="J64" s="46">
        <f>+VLOOKUP(A64,TD!$A$6:$H$35,3,FALSE)+VLOOKUP(A64,TD!$A$6:$H$35,4,FALSE)</f>
        <v>11</v>
      </c>
      <c r="K64" s="47">
        <f t="shared" si="6"/>
        <v>0.6216216216216216</v>
      </c>
    </row>
    <row r="65" spans="1:11" x14ac:dyDescent="0.25">
      <c r="A65" s="115"/>
      <c r="B65" s="30" t="s">
        <v>1448</v>
      </c>
      <c r="C65" s="12">
        <f>+VLOOKUP(DesagregadoPM!A64,TD!$A$85:$E$104,5,FALSE)</f>
        <v>14</v>
      </c>
      <c r="D65" s="12">
        <f>+VLOOKUP(DesagregadoPM!A64,TD!$A$85:$E$104,2,FALSE)+VLOOKUP(DesagregadoPM!A64,TD!$A$85:$E$104,3,FALSE)</f>
        <v>11</v>
      </c>
      <c r="E65" s="12">
        <f>+VLOOKUP(A64,TD!$A$85:$E$104,4,FALSE)</f>
        <v>3</v>
      </c>
      <c r="F65" s="13">
        <f>+D65/C65</f>
        <v>0.7857142857142857</v>
      </c>
      <c r="G65" s="14">
        <f>+VLOOKUP(A64,TD!$Q$6:$W$35,7,FALSE)</f>
        <v>36</v>
      </c>
      <c r="H65" s="14">
        <f>+VLOOKUP(A64,TD!$Q$6:$W$35,2,FALSE)+VLOOKUP(A64,TD!$Q$6:$W$35,5,FALSE)</f>
        <v>23</v>
      </c>
      <c r="I65" s="14">
        <f>+VLOOKUP(A64,TD!$Q$6:$W$35,6,FALSE)</f>
        <v>3</v>
      </c>
      <c r="J65" s="14">
        <f>+VLOOKUP(A64,TD!$Q$6:$W$35,3,FALSE)+VLOOKUP(A64,TD!$Q$6:$W$35,4,FALSE)</f>
        <v>10</v>
      </c>
      <c r="K65" s="15">
        <f>+H65/G65</f>
        <v>0.63888888888888884</v>
      </c>
    </row>
    <row r="66" spans="1:11" x14ac:dyDescent="0.25">
      <c r="A66" s="115"/>
      <c r="B66" s="30" t="s">
        <v>1687</v>
      </c>
      <c r="C66" s="12">
        <v>0</v>
      </c>
      <c r="D66" s="12">
        <v>0</v>
      </c>
      <c r="E66" s="12">
        <v>0</v>
      </c>
      <c r="F66" s="13" t="s">
        <v>1684</v>
      </c>
      <c r="G66" s="14">
        <f>+VLOOKUP(A64,TD!$J$6:$O$27,6,FALSE)</f>
        <v>1</v>
      </c>
      <c r="H66" s="14">
        <f>+VLOOKUP(A64,TD!$J$6:$O$27,2,FALSE)+VLOOKUP(A64,TD!$J$6:$O$27,4,FALSE)</f>
        <v>0</v>
      </c>
      <c r="I66" s="14">
        <f>+VLOOKUP(A64,TD!$J$6:$O$27,5,FALSE)</f>
        <v>0</v>
      </c>
      <c r="J66" s="14">
        <f>+VLOOKUP(A64,TD!$J$6:$O$27,3,FALSE)</f>
        <v>1</v>
      </c>
      <c r="K66" s="15">
        <f>+H66/G66</f>
        <v>0</v>
      </c>
    </row>
    <row r="67" spans="1:11" ht="15.75" thickBot="1" x14ac:dyDescent="0.3">
      <c r="A67" s="116"/>
      <c r="B67" s="48" t="s">
        <v>1686</v>
      </c>
      <c r="C67" s="49">
        <f>+VLOOKUP(A64,'INDICADOR EXTERNO'!$A$9:$J$40,2,FALSE)</f>
        <v>11</v>
      </c>
      <c r="D67" s="49">
        <f>+VLOOKUP(A64,'INDICADOR EXTERNO'!$A$9:$J$40,3,FALSE)</f>
        <v>9</v>
      </c>
      <c r="E67" s="49">
        <f>+VLOOKUP(A64,'INDICADOR EXTERNO'!$A$9:$J$40,4,FALSE)</f>
        <v>2</v>
      </c>
      <c r="F67" s="92">
        <f>+D67/C67</f>
        <v>0.81818181818181823</v>
      </c>
      <c r="G67" s="91">
        <f>+VLOOKUP(A64,'INDICADOR EXTERNO'!$A$9:$J$40,6,FALSE)</f>
        <v>59</v>
      </c>
      <c r="H67" s="51">
        <f>+VLOOKUP(A64,'INDICADOR EXTERNO'!$A$9:$J$40,7,FALSE)</f>
        <v>49</v>
      </c>
      <c r="I67" s="51">
        <f>+VLOOKUP(A64,'INDICADOR EXTERNO'!$A$9:$J$40,8,FALSE)</f>
        <v>2</v>
      </c>
      <c r="J67" s="51">
        <f>+VLOOKUP(A64,'INDICADOR EXTERNO'!$A$9:$J$40,9,FALSE)</f>
        <v>8</v>
      </c>
      <c r="K67" s="52">
        <f>+H67/G67</f>
        <v>0.83050847457627119</v>
      </c>
    </row>
    <row r="68" spans="1:11" s="32" customFormat="1" x14ac:dyDescent="0.25">
      <c r="A68" s="114" t="s">
        <v>36</v>
      </c>
      <c r="B68" s="43" t="s">
        <v>1690</v>
      </c>
      <c r="C68" s="44">
        <f>+VLOOKUP(A68,TD!$A$46:$F$69,5,FALSE)</f>
        <v>6</v>
      </c>
      <c r="D68" s="44">
        <f>+VLOOKUP(A68,TD!$A$46:$F$81,2,FALSE)+VLOOKUP(A68,TD!$A$46:$F$81,3,FALSE)</f>
        <v>6</v>
      </c>
      <c r="E68" s="44">
        <f>+VLOOKUP(A68,TD!$A$46:$F$81,4,FALSE)</f>
        <v>0</v>
      </c>
      <c r="F68" s="45">
        <f t="shared" si="5"/>
        <v>1</v>
      </c>
      <c r="G68" s="46">
        <f>+VLOOKUP($A68,TD!$A$6:$H$35,7,FALSE)</f>
        <v>36</v>
      </c>
      <c r="H68" s="46">
        <f>+VLOOKUP($A68,TD!$A$7:$C$35,2,FALSE)+VLOOKUP($A68,TD!$A$7:$F$35,5,FALSE)</f>
        <v>34</v>
      </c>
      <c r="I68" s="46">
        <f>+VLOOKUP($A68,TD!$A$6:$G$35,6,FALSE)</f>
        <v>0</v>
      </c>
      <c r="J68" s="46">
        <f>+VLOOKUP(A68,TD!$A$6:$H$35,3,FALSE)+VLOOKUP(A68,TD!$A$6:$H$35,4,FALSE)</f>
        <v>2</v>
      </c>
      <c r="K68" s="47">
        <f t="shared" si="6"/>
        <v>0.94444444444444442</v>
      </c>
    </row>
    <row r="69" spans="1:11" x14ac:dyDescent="0.25">
      <c r="A69" s="115"/>
      <c r="B69" s="30" t="s">
        <v>1448</v>
      </c>
      <c r="C69" s="12">
        <f>+VLOOKUP(DesagregadoPM!A68,TD!$A$85:$E$104,5,FALSE)</f>
        <v>5</v>
      </c>
      <c r="D69" s="12">
        <f>+VLOOKUP(DesagregadoPM!A68,TD!$A$85:$E$104,2,FALSE)+VLOOKUP(DesagregadoPM!A68,TD!$A$85:$E$104,3,FALSE)</f>
        <v>5</v>
      </c>
      <c r="E69" s="12">
        <f>+VLOOKUP(A68,TD!$A$85:$E$104,4,FALSE)</f>
        <v>0</v>
      </c>
      <c r="F69" s="13">
        <f>+D69/C69</f>
        <v>1</v>
      </c>
      <c r="G69" s="14">
        <f>+VLOOKUP(A68,TD!$Q$6:$W$35,7,FALSE)</f>
        <v>33</v>
      </c>
      <c r="H69" s="14">
        <f>+VLOOKUP(A68,TD!$Q$6:$W$35,2,FALSE)+VLOOKUP(A68,TD!$Q$6:$W$35,5,FALSE)</f>
        <v>33</v>
      </c>
      <c r="I69" s="14">
        <f>+VLOOKUP(A68,TD!$Q$6:$W$35,6,FALSE)</f>
        <v>0</v>
      </c>
      <c r="J69" s="14">
        <f>+VLOOKUP(A68,TD!$Q$6:$W$35,3,FALSE)+VLOOKUP(A68,TD!$Q$6:$W$35,4,FALSE)</f>
        <v>0</v>
      </c>
      <c r="K69" s="15">
        <f>+H69/G69</f>
        <v>1</v>
      </c>
    </row>
    <row r="70" spans="1:11" x14ac:dyDescent="0.25">
      <c r="A70" s="115"/>
      <c r="B70" s="30" t="s">
        <v>1687</v>
      </c>
      <c r="C70" s="12">
        <f>+VLOOKUP(A68,TD!$A$118:$E$130,5,FALSE)</f>
        <v>1</v>
      </c>
      <c r="D70" s="12">
        <f>+VLOOKUP(A68,TD!$A$118:$E$130,2,FALSE)+VLOOKUP(A68,TD!$A$118:$E$130,3,FALSE)</f>
        <v>1</v>
      </c>
      <c r="E70" s="12">
        <f>+VLOOKUP(A68,TD!$A$118:$E$130,4,FALSE)</f>
        <v>0</v>
      </c>
      <c r="F70" s="13">
        <f>+D70/C70</f>
        <v>1</v>
      </c>
      <c r="G70" s="14">
        <f>+VLOOKUP(A68,TD!$J$6:$O$27,6,FALSE)</f>
        <v>3</v>
      </c>
      <c r="H70" s="14">
        <f>+VLOOKUP(A68,TD!$J$6:$O$27,2,FALSE)+VLOOKUP(A68,TD!$J$6:$O$27,4,FALSE)</f>
        <v>1</v>
      </c>
      <c r="I70" s="14">
        <f>+VLOOKUP(A68,TD!$J$6:$O$27,5,FALSE)</f>
        <v>0</v>
      </c>
      <c r="J70" s="14">
        <f>+VLOOKUP(A68,TD!$J$6:$O$27,3,FALSE)</f>
        <v>2</v>
      </c>
      <c r="K70" s="15">
        <f>+H70/G70</f>
        <v>0.33333333333333331</v>
      </c>
    </row>
    <row r="71" spans="1:11" ht="15.75" thickBot="1" x14ac:dyDescent="0.3">
      <c r="A71" s="116"/>
      <c r="B71" s="48" t="s">
        <v>1686</v>
      </c>
      <c r="C71" s="49">
        <f>+VLOOKUP(A68,'INDICADOR EXTERNO'!$A$9:$J$40,2,FALSE)</f>
        <v>2</v>
      </c>
      <c r="D71" s="49">
        <f>+VLOOKUP(A68,'INDICADOR EXTERNO'!$A$9:$J$40,3,FALSE)</f>
        <v>2</v>
      </c>
      <c r="E71" s="49">
        <f>+VLOOKUP(A68,'INDICADOR EXTERNO'!$A$9:$J$40,4,FALSE)</f>
        <v>0</v>
      </c>
      <c r="F71" s="92">
        <f>+D71/C71</f>
        <v>1</v>
      </c>
      <c r="G71" s="91">
        <f>+VLOOKUP(A68,'INDICADOR EXTERNO'!$A$9:$J$40,6,FALSE)</f>
        <v>17</v>
      </c>
      <c r="H71" s="51">
        <f>+VLOOKUP(A68,'INDICADOR EXTERNO'!$A$9:$J$40,7,FALSE)</f>
        <v>6</v>
      </c>
      <c r="I71" s="51">
        <f>+VLOOKUP(A68,'INDICADOR EXTERNO'!$A$9:$J$40,8,FALSE)</f>
        <v>0</v>
      </c>
      <c r="J71" s="51">
        <f>+VLOOKUP(A68,'INDICADOR EXTERNO'!$A$9:$J$40,9,FALSE)</f>
        <v>11</v>
      </c>
      <c r="K71" s="52">
        <f>+H71/G71</f>
        <v>0.35294117647058826</v>
      </c>
    </row>
    <row r="72" spans="1:11" s="32" customFormat="1" x14ac:dyDescent="0.25">
      <c r="A72" s="117" t="s">
        <v>30</v>
      </c>
      <c r="B72" s="43" t="s">
        <v>1690</v>
      </c>
      <c r="C72" s="44">
        <v>2</v>
      </c>
      <c r="D72" s="44">
        <v>0</v>
      </c>
      <c r="E72" s="44">
        <v>2</v>
      </c>
      <c r="F72" s="45">
        <v>0</v>
      </c>
      <c r="G72" s="46">
        <f>+VLOOKUP($A72,TD!$A$6:$H$35,7,FALSE)</f>
        <v>9</v>
      </c>
      <c r="H72" s="46">
        <f>+VLOOKUP($A72,TD!$A$7:$C$35,2,FALSE)+VLOOKUP($A72,TD!$A$7:$F$35,5,FALSE)</f>
        <v>1</v>
      </c>
      <c r="I72" s="46">
        <f>+VLOOKUP($A72,TD!$A$6:$G$35,6,FALSE)</f>
        <v>2</v>
      </c>
      <c r="J72" s="46">
        <f>+VLOOKUP(A72,TD!$A$6:$H$35,3,FALSE)+VLOOKUP(A72,TD!$A$6:$H$35,4,FALSE)</f>
        <v>6</v>
      </c>
      <c r="K72" s="47">
        <f t="shared" si="6"/>
        <v>0.1111111111111111</v>
      </c>
    </row>
    <row r="73" spans="1:11" x14ac:dyDescent="0.25">
      <c r="A73" s="118"/>
      <c r="B73" s="30" t="s">
        <v>1448</v>
      </c>
      <c r="C73" s="12">
        <v>2</v>
      </c>
      <c r="D73" s="12">
        <v>0</v>
      </c>
      <c r="E73" s="12">
        <v>2</v>
      </c>
      <c r="F73" s="13">
        <f>+D73/C73</f>
        <v>0</v>
      </c>
      <c r="G73" s="14">
        <f>+VLOOKUP(A72,TD!$Q$6:$W$35,7,FALSE)</f>
        <v>7</v>
      </c>
      <c r="H73" s="14">
        <f>+VLOOKUP(A72,TD!$Q$6:$W$35,2,FALSE)+VLOOKUP(A72,TD!$Q$6:$W$35,5,FALSE)</f>
        <v>1</v>
      </c>
      <c r="I73" s="14">
        <f>+VLOOKUP(A72,TD!$Q$6:$W$35,6,FALSE)</f>
        <v>2</v>
      </c>
      <c r="J73" s="14">
        <f>+VLOOKUP(A72,TD!$Q$6:$W$35,3,FALSE)+VLOOKUP(A72,TD!$Q$6:$W$35,4,FALSE)</f>
        <v>4</v>
      </c>
      <c r="K73" s="15">
        <f>+H73/G73</f>
        <v>0.14285714285714285</v>
      </c>
    </row>
    <row r="74" spans="1:11" x14ac:dyDescent="0.25">
      <c r="A74" s="118"/>
      <c r="B74" s="30" t="s">
        <v>1687</v>
      </c>
      <c r="C74" s="12">
        <v>0</v>
      </c>
      <c r="D74" s="12">
        <v>0</v>
      </c>
      <c r="E74" s="12">
        <v>0</v>
      </c>
      <c r="F74" s="13" t="s">
        <v>1684</v>
      </c>
      <c r="G74" s="14">
        <f>+VLOOKUP(A72,TD!$J$6:$O$27,6,FALSE)</f>
        <v>2</v>
      </c>
      <c r="H74" s="14">
        <f>+VLOOKUP(A72,TD!$J$6:$O$27,2,FALSE)+VLOOKUP(A72,TD!$J$6:$O$27,4,FALSE)</f>
        <v>0</v>
      </c>
      <c r="I74" s="14">
        <f>+VLOOKUP(A72,TD!$J$6:$O$27,5,FALSE)</f>
        <v>0</v>
      </c>
      <c r="J74" s="14">
        <f>+VLOOKUP(A72,TD!$J$6:$O$27,3,FALSE)</f>
        <v>2</v>
      </c>
      <c r="K74" s="15">
        <f>+H74/G74</f>
        <v>0</v>
      </c>
    </row>
    <row r="75" spans="1:11" ht="15.75" thickBot="1" x14ac:dyDescent="0.3">
      <c r="A75" s="119"/>
      <c r="B75" s="48" t="s">
        <v>1686</v>
      </c>
      <c r="C75" s="49">
        <f>+VLOOKUP(A72,'INDICADOR EXTERNO'!$A$9:$J$40,2,FALSE)</f>
        <v>0</v>
      </c>
      <c r="D75" s="49">
        <f>+VLOOKUP(A72,'INDICADOR EXTERNO'!$A$9:$J$40,3,FALSE)</f>
        <v>0</v>
      </c>
      <c r="E75" s="49">
        <f>+VLOOKUP(A72,'INDICADOR EXTERNO'!$A$9:$J$40,4,FALSE)</f>
        <v>0</v>
      </c>
      <c r="F75" s="92" t="s">
        <v>1684</v>
      </c>
      <c r="G75" s="91">
        <f>+VLOOKUP(A72,'INDICADOR EXTERNO'!$A$9:$J$40,6,FALSE)</f>
        <v>11</v>
      </c>
      <c r="H75" s="51">
        <f>+VLOOKUP(A72,'INDICADOR EXTERNO'!$A$9:$J$40,7,FALSE)</f>
        <v>9</v>
      </c>
      <c r="I75" s="51">
        <f>+VLOOKUP(A72,'INDICADOR EXTERNO'!$A$9:$J$40,8,FALSE)</f>
        <v>0</v>
      </c>
      <c r="J75" s="51">
        <f>+VLOOKUP(A72,'INDICADOR EXTERNO'!$A$9:$J$40,9,FALSE)</f>
        <v>2</v>
      </c>
      <c r="K75" s="52">
        <f>+H75/G75</f>
        <v>0.81818181818181823</v>
      </c>
    </row>
    <row r="76" spans="1:11" s="32" customFormat="1" x14ac:dyDescent="0.25">
      <c r="A76" s="114" t="s">
        <v>53</v>
      </c>
      <c r="B76" s="43" t="s">
        <v>1690</v>
      </c>
      <c r="C76" s="44">
        <f>+VLOOKUP(A76,TD!$A$46:$F$69,5,FALSE)</f>
        <v>3</v>
      </c>
      <c r="D76" s="44">
        <f>+VLOOKUP(A76,TD!$A$46:$F$81,2,FALSE)+VLOOKUP(A76,TD!$A$46:$F$81,3,FALSE)</f>
        <v>3</v>
      </c>
      <c r="E76" s="44">
        <f>+VLOOKUP(A76,TD!$A$46:$F$81,4,FALSE)</f>
        <v>0</v>
      </c>
      <c r="F76" s="45">
        <f t="shared" si="5"/>
        <v>1</v>
      </c>
      <c r="G76" s="46">
        <f>+VLOOKUP($A76,TD!$A$6:$H$35,7,FALSE)</f>
        <v>4</v>
      </c>
      <c r="H76" s="46">
        <f>+VLOOKUP($A76,TD!$A$7:$C$35,2,FALSE)+VLOOKUP($A76,TD!$A$7:$F$35,5,FALSE)</f>
        <v>3</v>
      </c>
      <c r="I76" s="46">
        <f>+VLOOKUP($A76,TD!$A$6:$G$35,6,FALSE)</f>
        <v>0</v>
      </c>
      <c r="J76" s="46">
        <f>+VLOOKUP(A76,TD!$A$6:$H$35,3,FALSE)+VLOOKUP(A76,TD!$A$6:$H$35,4,FALSE)</f>
        <v>1</v>
      </c>
      <c r="K76" s="47">
        <f t="shared" si="6"/>
        <v>0.75</v>
      </c>
    </row>
    <row r="77" spans="1:11" x14ac:dyDescent="0.25">
      <c r="A77" s="115"/>
      <c r="B77" s="30" t="s">
        <v>1448</v>
      </c>
      <c r="C77" s="12">
        <f>+VLOOKUP(DesagregadoPM!A76,TD!$A$85:$E$104,5,FALSE)</f>
        <v>3</v>
      </c>
      <c r="D77" s="12">
        <f>+VLOOKUP(DesagregadoPM!A76,TD!$A$85:$E$104,2,FALSE)+VLOOKUP(DesagregadoPM!A76,TD!$A$85:$E$104,3,FALSE)</f>
        <v>3</v>
      </c>
      <c r="E77" s="12">
        <f>+VLOOKUP(A76,TD!$A$85:$E$104,4,FALSE)</f>
        <v>0</v>
      </c>
      <c r="F77" s="13">
        <f>+D77/C77</f>
        <v>1</v>
      </c>
      <c r="G77" s="14">
        <f>+VLOOKUP(A76,TD!$Q$6:$W$35,7,FALSE)</f>
        <v>4</v>
      </c>
      <c r="H77" s="14">
        <f>+VLOOKUP(A76,TD!$Q$6:$W$35,2,FALSE)+VLOOKUP(A76,TD!$Q$6:$W$35,5,FALSE)</f>
        <v>3</v>
      </c>
      <c r="I77" s="14">
        <f>+VLOOKUP(A76,TD!$Q$6:$W$35,6,FALSE)</f>
        <v>0</v>
      </c>
      <c r="J77" s="14">
        <f>+VLOOKUP(A76,TD!$Q$6:$W$35,3,FALSE)+VLOOKUP(A76,TD!$Q$6:$W$35,4,FALSE)</f>
        <v>1</v>
      </c>
      <c r="K77" s="15">
        <f>+H77/G77</f>
        <v>0.75</v>
      </c>
    </row>
    <row r="78" spans="1:11" x14ac:dyDescent="0.25">
      <c r="A78" s="115"/>
      <c r="B78" s="30" t="s">
        <v>1687</v>
      </c>
      <c r="C78" s="12">
        <v>0</v>
      </c>
      <c r="D78" s="12">
        <v>0</v>
      </c>
      <c r="E78" s="12">
        <v>0</v>
      </c>
      <c r="F78" s="13" t="s">
        <v>1684</v>
      </c>
      <c r="G78" s="14">
        <v>0</v>
      </c>
      <c r="H78" s="14">
        <v>0</v>
      </c>
      <c r="I78" s="14">
        <v>0</v>
      </c>
      <c r="J78" s="14">
        <v>0</v>
      </c>
      <c r="K78" s="15" t="s">
        <v>1684</v>
      </c>
    </row>
    <row r="79" spans="1:11" ht="15.75" thickBot="1" x14ac:dyDescent="0.3">
      <c r="A79" s="116"/>
      <c r="B79" s="48" t="s">
        <v>1686</v>
      </c>
      <c r="C79" s="49">
        <f>+VLOOKUP(A76,'INDICADOR EXTERNO'!$A$9:$J$40,2,FALSE)</f>
        <v>0</v>
      </c>
      <c r="D79" s="49">
        <f>+VLOOKUP(A76,'INDICADOR EXTERNO'!$A$9:$J$40,3,FALSE)</f>
        <v>0</v>
      </c>
      <c r="E79" s="49">
        <f>+VLOOKUP(A76,'INDICADOR EXTERNO'!$A$9:$J$40,4,FALSE)</f>
        <v>0</v>
      </c>
      <c r="F79" s="92" t="s">
        <v>1684</v>
      </c>
      <c r="G79" s="91">
        <f>+VLOOKUP(A76,'INDICADOR EXTERNO'!$A$9:$J$40,6,FALSE)</f>
        <v>0</v>
      </c>
      <c r="H79" s="51">
        <f>+VLOOKUP(A76,'INDICADOR EXTERNO'!$A$9:$J$40,7,FALSE)</f>
        <v>0</v>
      </c>
      <c r="I79" s="51">
        <f>+VLOOKUP(A76,'INDICADOR EXTERNO'!$A$9:$J$40,8,FALSE)</f>
        <v>0</v>
      </c>
      <c r="J79" s="51">
        <f>+VLOOKUP(A76,'INDICADOR EXTERNO'!$A$9:$J$40,9,FALSE)</f>
        <v>0</v>
      </c>
      <c r="K79" s="52" t="s">
        <v>1684</v>
      </c>
    </row>
    <row r="80" spans="1:11" s="32" customFormat="1" x14ac:dyDescent="0.25">
      <c r="A80" s="114" t="s">
        <v>56</v>
      </c>
      <c r="B80" s="43" t="s">
        <v>1690</v>
      </c>
      <c r="C80" s="44">
        <f>+VLOOKUP(A80,TD!$A$46:$F$69,5,FALSE)</f>
        <v>2</v>
      </c>
      <c r="D80" s="44">
        <f>+VLOOKUP(A80,TD!$A$46:$F$81,2,FALSE)+VLOOKUP(A80,TD!$A$46:$F$81,3,FALSE)</f>
        <v>2</v>
      </c>
      <c r="E80" s="44">
        <f>+VLOOKUP(A80,TD!$A$46:$F$81,4,FALSE)</f>
        <v>0</v>
      </c>
      <c r="F80" s="45">
        <f t="shared" si="5"/>
        <v>1</v>
      </c>
      <c r="G80" s="46">
        <f>+VLOOKUP($A80,TD!$A$6:$H$35,7,FALSE)</f>
        <v>20</v>
      </c>
      <c r="H80" s="46">
        <f>+VLOOKUP($A80,TD!$A$7:$C$35,2,FALSE)+VLOOKUP($A80,TD!$A$7:$F$35,5,FALSE)</f>
        <v>13</v>
      </c>
      <c r="I80" s="46">
        <f>+VLOOKUP($A80,TD!$A$6:$G$35,6,FALSE)</f>
        <v>0</v>
      </c>
      <c r="J80" s="46">
        <f>+VLOOKUP(A80,TD!$A$6:$H$35,3,FALSE)+VLOOKUP(A80,TD!$A$6:$H$35,4,FALSE)</f>
        <v>7</v>
      </c>
      <c r="K80" s="47">
        <f t="shared" si="6"/>
        <v>0.65</v>
      </c>
    </row>
    <row r="81" spans="1:11" x14ac:dyDescent="0.25">
      <c r="A81" s="115"/>
      <c r="B81" s="30" t="s">
        <v>1448</v>
      </c>
      <c r="C81" s="12">
        <f>+VLOOKUP(DesagregadoPM!A80,TD!$A$85:$E$104,5,FALSE)</f>
        <v>2</v>
      </c>
      <c r="D81" s="12">
        <f>+VLOOKUP(DesagregadoPM!A80,TD!$A$85:$E$104,2,FALSE)+VLOOKUP(DesagregadoPM!A80,TD!$A$85:$E$104,3,FALSE)</f>
        <v>2</v>
      </c>
      <c r="E81" s="12">
        <f>+VLOOKUP(A80,TD!$A$85:$E$104,4,FALSE)</f>
        <v>0</v>
      </c>
      <c r="F81" s="13">
        <f>+D81/C81</f>
        <v>1</v>
      </c>
      <c r="G81" s="14">
        <f>+VLOOKUP(A80,TD!$Q$6:$W$35,7,FALSE)</f>
        <v>20</v>
      </c>
      <c r="H81" s="14">
        <f>+VLOOKUP(A80,TD!$Q$6:$W$35,2,FALSE)+VLOOKUP(A80,TD!$Q$6:$W$35,5,FALSE)</f>
        <v>13</v>
      </c>
      <c r="I81" s="14">
        <f>+VLOOKUP(A80,TD!$Q$6:$W$35,6,FALSE)</f>
        <v>0</v>
      </c>
      <c r="J81" s="14">
        <f>+VLOOKUP(A80,TD!$Q$6:$W$35,3,FALSE)+VLOOKUP(A80,TD!$Q$6:$W$35,4,FALSE)</f>
        <v>7</v>
      </c>
      <c r="K81" s="15">
        <f>+H81/G81</f>
        <v>0.65</v>
      </c>
    </row>
    <row r="82" spans="1:11" x14ac:dyDescent="0.25">
      <c r="A82" s="115"/>
      <c r="B82" s="30" t="s">
        <v>1687</v>
      </c>
      <c r="C82" s="12">
        <v>0</v>
      </c>
      <c r="D82" s="12">
        <v>0</v>
      </c>
      <c r="E82" s="12">
        <v>0</v>
      </c>
      <c r="F82" s="13" t="s">
        <v>1684</v>
      </c>
      <c r="G82" s="14">
        <v>0</v>
      </c>
      <c r="H82" s="14">
        <v>0</v>
      </c>
      <c r="I82" s="14">
        <v>0</v>
      </c>
      <c r="J82" s="14">
        <v>0</v>
      </c>
      <c r="K82" s="15" t="s">
        <v>1684</v>
      </c>
    </row>
    <row r="83" spans="1:11" ht="15.75" thickBot="1" x14ac:dyDescent="0.3">
      <c r="A83" s="116"/>
      <c r="B83" s="48" t="s">
        <v>1686</v>
      </c>
      <c r="C83" s="49">
        <f>+VLOOKUP(A80,'INDICADOR EXTERNO'!$A$9:$J$40,2,FALSE)</f>
        <v>0</v>
      </c>
      <c r="D83" s="49">
        <f>+VLOOKUP(A80,'INDICADOR EXTERNO'!$A$9:$J$40,3,FALSE)</f>
        <v>0</v>
      </c>
      <c r="E83" s="49">
        <f>+VLOOKUP(A80,'INDICADOR EXTERNO'!$A$9:$J$40,4,FALSE)</f>
        <v>0</v>
      </c>
      <c r="F83" s="92" t="s">
        <v>1684</v>
      </c>
      <c r="G83" s="91">
        <f>+VLOOKUP(A80,'INDICADOR EXTERNO'!$A$9:$J$40,6,FALSE)</f>
        <v>7</v>
      </c>
      <c r="H83" s="51">
        <f>+VLOOKUP(A80,'INDICADOR EXTERNO'!$A$9:$J$40,7,FALSE)</f>
        <v>7</v>
      </c>
      <c r="I83" s="51">
        <f>+VLOOKUP(A80,'INDICADOR EXTERNO'!$A$9:$J$40,8,FALSE)</f>
        <v>0</v>
      </c>
      <c r="J83" s="51">
        <f>+VLOOKUP(A80,'INDICADOR EXTERNO'!$A$9:$J$40,9,FALSE)</f>
        <v>0</v>
      </c>
      <c r="K83" s="52">
        <f>+H83/G83</f>
        <v>1</v>
      </c>
    </row>
    <row r="84" spans="1:11" s="32" customFormat="1" x14ac:dyDescent="0.25">
      <c r="A84" s="114" t="s">
        <v>33</v>
      </c>
      <c r="B84" s="43" t="s">
        <v>1690</v>
      </c>
      <c r="C84" s="44">
        <v>0</v>
      </c>
      <c r="D84" s="44">
        <v>0</v>
      </c>
      <c r="E84" s="44">
        <v>0</v>
      </c>
      <c r="F84" s="45" t="s">
        <v>1684</v>
      </c>
      <c r="G84" s="46">
        <f>+VLOOKUP($A84,TD!$A$6:$H$35,7,FALSE)</f>
        <v>15</v>
      </c>
      <c r="H84" s="46">
        <f>+VLOOKUP($A84,TD!$A$7:$C$35,2,FALSE)+VLOOKUP($A84,TD!$A$7:$F$35,5,FALSE)</f>
        <v>15</v>
      </c>
      <c r="I84" s="46">
        <f>+VLOOKUP($A84,TD!$A$6:$G$35,6,FALSE)</f>
        <v>0</v>
      </c>
      <c r="J84" s="46">
        <f>+VLOOKUP(A84,TD!$A$6:$H$35,3,FALSE)+VLOOKUP(A84,TD!$A$6:$H$35,4,FALSE)</f>
        <v>0</v>
      </c>
      <c r="K84" s="47">
        <f t="shared" si="6"/>
        <v>1</v>
      </c>
    </row>
    <row r="85" spans="1:11" x14ac:dyDescent="0.25">
      <c r="A85" s="115"/>
      <c r="B85" s="30" t="s">
        <v>1448</v>
      </c>
      <c r="C85" s="12">
        <v>0</v>
      </c>
      <c r="D85" s="12">
        <v>0</v>
      </c>
      <c r="E85" s="12">
        <v>0</v>
      </c>
      <c r="F85" s="13" t="s">
        <v>1684</v>
      </c>
      <c r="G85" s="14">
        <f>+VLOOKUP(A84,TD!$Q$6:$W$35,7,FALSE)</f>
        <v>6</v>
      </c>
      <c r="H85" s="14">
        <f>+VLOOKUP(A84,TD!$Q$6:$W$35,2,FALSE)+VLOOKUP(A84,TD!$Q$6:$W$35,5,FALSE)</f>
        <v>6</v>
      </c>
      <c r="I85" s="14">
        <f>+VLOOKUP(A84,TD!$Q$6:$W$35,6,FALSE)</f>
        <v>0</v>
      </c>
      <c r="J85" s="14">
        <f>+VLOOKUP(A84,TD!$Q$6:$W$35,3,FALSE)+VLOOKUP(A84,TD!$Q$6:$W$35,4,FALSE)</f>
        <v>0</v>
      </c>
      <c r="K85" s="15">
        <f>+H85/G85</f>
        <v>1</v>
      </c>
    </row>
    <row r="86" spans="1:11" x14ac:dyDescent="0.25">
      <c r="A86" s="115"/>
      <c r="B86" s="30" t="s">
        <v>1687</v>
      </c>
      <c r="C86" s="12">
        <v>0</v>
      </c>
      <c r="D86" s="12">
        <v>0</v>
      </c>
      <c r="E86" s="12">
        <v>0</v>
      </c>
      <c r="F86" s="13" t="s">
        <v>1684</v>
      </c>
      <c r="G86" s="14">
        <f>+VLOOKUP(A84,TD!$J$6:$O$27,6,FALSE)</f>
        <v>9</v>
      </c>
      <c r="H86" s="14">
        <f>+VLOOKUP(A84,TD!$J$6:$O$27,2,FALSE)+VLOOKUP(A84,TD!$J$6:$O$27,4,FALSE)</f>
        <v>9</v>
      </c>
      <c r="I86" s="14">
        <f>+VLOOKUP(A84,TD!$J$6:$O$27,5,FALSE)</f>
        <v>0</v>
      </c>
      <c r="J86" s="14">
        <f>+VLOOKUP(A84,TD!$J$6:$O$27,3,FALSE)</f>
        <v>0</v>
      </c>
      <c r="K86" s="15">
        <f>+H86/G86</f>
        <v>1</v>
      </c>
    </row>
    <row r="87" spans="1:11" ht="15.75" thickBot="1" x14ac:dyDescent="0.3">
      <c r="A87" s="116"/>
      <c r="B87" s="48" t="s">
        <v>1686</v>
      </c>
      <c r="C87" s="49">
        <f>+VLOOKUP(A84,'INDICADOR EXTERNO'!$A$9:$J$40,2,FALSE)</f>
        <v>0</v>
      </c>
      <c r="D87" s="49">
        <f>+VLOOKUP(A84,'INDICADOR EXTERNO'!$A$9:$J$40,3,FALSE)</f>
        <v>0</v>
      </c>
      <c r="E87" s="49">
        <f>+VLOOKUP(A84,'INDICADOR EXTERNO'!$A$9:$J$40,4,FALSE)</f>
        <v>0</v>
      </c>
      <c r="F87" s="92" t="s">
        <v>1684</v>
      </c>
      <c r="G87" s="91">
        <f>+VLOOKUP(A84,'INDICADOR EXTERNO'!$A$9:$J$40,6,FALSE)</f>
        <v>0</v>
      </c>
      <c r="H87" s="51">
        <f>+VLOOKUP(A84,'INDICADOR EXTERNO'!$A$9:$J$40,7,FALSE)</f>
        <v>0</v>
      </c>
      <c r="I87" s="51">
        <f>+VLOOKUP(A84,'INDICADOR EXTERNO'!$A$9:$J$40,8,FALSE)</f>
        <v>0</v>
      </c>
      <c r="J87" s="51">
        <f>+VLOOKUP(A84,'INDICADOR EXTERNO'!$A$9:$J$40,9,FALSE)</f>
        <v>0</v>
      </c>
      <c r="K87" s="52" t="s">
        <v>1684</v>
      </c>
    </row>
    <row r="88" spans="1:11" s="32" customFormat="1" ht="23.25" thickBot="1" x14ac:dyDescent="0.3">
      <c r="A88" s="40" t="s">
        <v>58</v>
      </c>
      <c r="B88" s="41"/>
      <c r="C88" s="19">
        <v>0</v>
      </c>
      <c r="D88" s="19">
        <v>0</v>
      </c>
      <c r="E88" s="19">
        <v>0</v>
      </c>
      <c r="F88" s="42" t="s">
        <v>1684</v>
      </c>
      <c r="G88" s="20">
        <v>0</v>
      </c>
      <c r="H88" s="20">
        <v>0</v>
      </c>
      <c r="I88" s="20">
        <v>0</v>
      </c>
      <c r="J88" s="20">
        <v>0</v>
      </c>
      <c r="K88" s="21" t="s">
        <v>1684</v>
      </c>
    </row>
    <row r="89" spans="1:11" s="32" customFormat="1" x14ac:dyDescent="0.25">
      <c r="A89" s="114" t="s">
        <v>66</v>
      </c>
      <c r="B89" s="43" t="s">
        <v>1690</v>
      </c>
      <c r="C89" s="44">
        <v>0</v>
      </c>
      <c r="D89" s="44">
        <v>0</v>
      </c>
      <c r="E89" s="44">
        <v>0</v>
      </c>
      <c r="F89" s="45" t="s">
        <v>1684</v>
      </c>
      <c r="G89" s="46">
        <f>+VLOOKUP($A89,TD!$A$6:$H$35,7,FALSE)</f>
        <v>10</v>
      </c>
      <c r="H89" s="46">
        <f>+VLOOKUP($A89,TD!$A$7:$C$35,2,FALSE)+VLOOKUP($A89,TD!$A$7:$F$35,5,FALSE)</f>
        <v>10</v>
      </c>
      <c r="I89" s="46">
        <f>+VLOOKUP($A89,TD!$A$6:$G$35,6,FALSE)</f>
        <v>0</v>
      </c>
      <c r="J89" s="46">
        <f>+VLOOKUP(A89,TD!$A$6:$H$35,3,FALSE)+VLOOKUP(A89,TD!$A$6:$H$35,4,FALSE)</f>
        <v>0</v>
      </c>
      <c r="K89" s="47">
        <f t="shared" si="6"/>
        <v>1</v>
      </c>
    </row>
    <row r="90" spans="1:11" x14ac:dyDescent="0.25">
      <c r="A90" s="115"/>
      <c r="B90" s="30" t="s">
        <v>1448</v>
      </c>
      <c r="C90" s="12">
        <v>0</v>
      </c>
      <c r="D90" s="12">
        <v>0</v>
      </c>
      <c r="E90" s="12">
        <v>0</v>
      </c>
      <c r="F90" s="13" t="s">
        <v>1684</v>
      </c>
      <c r="G90" s="14">
        <f>+VLOOKUP(A89,TD!$Q$6:$W$35,7,FALSE)</f>
        <v>10</v>
      </c>
      <c r="H90" s="14">
        <f>+VLOOKUP(A89,TD!$Q$6:$W$35,2,FALSE)+VLOOKUP(A89,TD!$Q$6:$W$35,5,FALSE)</f>
        <v>10</v>
      </c>
      <c r="I90" s="14">
        <f>+VLOOKUP(A89,TD!$Q$6:$W$35,6,FALSE)</f>
        <v>0</v>
      </c>
      <c r="J90" s="14">
        <f>+VLOOKUP(A89,TD!$Q$6:$W$35,3,FALSE)+VLOOKUP(A89,TD!$Q$6:$W$35,4,FALSE)</f>
        <v>0</v>
      </c>
      <c r="K90" s="15">
        <f>+H90/G90</f>
        <v>1</v>
      </c>
    </row>
    <row r="91" spans="1:11" x14ac:dyDescent="0.25">
      <c r="A91" s="115"/>
      <c r="B91" s="30" t="s">
        <v>1687</v>
      </c>
      <c r="C91" s="12">
        <v>0</v>
      </c>
      <c r="D91" s="12">
        <v>0</v>
      </c>
      <c r="E91" s="12">
        <v>0</v>
      </c>
      <c r="F91" s="13" t="s">
        <v>1684</v>
      </c>
      <c r="G91" s="14">
        <v>0</v>
      </c>
      <c r="H91" s="14">
        <v>0</v>
      </c>
      <c r="I91" s="14">
        <v>0</v>
      </c>
      <c r="J91" s="14">
        <v>0</v>
      </c>
      <c r="K91" s="15" t="s">
        <v>1684</v>
      </c>
    </row>
    <row r="92" spans="1:11" ht="15.75" thickBot="1" x14ac:dyDescent="0.3">
      <c r="A92" s="120"/>
      <c r="B92" s="36" t="s">
        <v>1686</v>
      </c>
      <c r="C92" s="49">
        <f>+VLOOKUP(A89,'INDICADOR EXTERNO'!$A$9:$J$40,2,FALSE)</f>
        <v>0</v>
      </c>
      <c r="D92" s="49">
        <f>+VLOOKUP(A89,'INDICADOR EXTERNO'!$A$9:$J$40,3,FALSE)</f>
        <v>0</v>
      </c>
      <c r="E92" s="49">
        <f>+VLOOKUP(A89,'INDICADOR EXTERNO'!$A$9:$J$40,4,FALSE)</f>
        <v>0</v>
      </c>
      <c r="F92" s="92" t="s">
        <v>1684</v>
      </c>
      <c r="G92" s="91">
        <f>+VLOOKUP(A89,'INDICADOR EXTERNO'!$A$9:$J$40,6,FALSE)</f>
        <v>0</v>
      </c>
      <c r="H92" s="51">
        <f>+VLOOKUP(A89,'INDICADOR EXTERNO'!$A$9:$J$40,7,FALSE)</f>
        <v>0</v>
      </c>
      <c r="I92" s="51">
        <f>+VLOOKUP(A89,'INDICADOR EXTERNO'!$A$9:$J$40,8,FALSE)</f>
        <v>0</v>
      </c>
      <c r="J92" s="51">
        <f>+VLOOKUP(A89,'INDICADOR EXTERNO'!$A$9:$J$40,9,FALSE)</f>
        <v>0</v>
      </c>
      <c r="K92" s="52" t="s">
        <v>1684</v>
      </c>
    </row>
    <row r="93" spans="1:11" s="32" customFormat="1" x14ac:dyDescent="0.25">
      <c r="A93" s="114" t="s">
        <v>141</v>
      </c>
      <c r="B93" s="43" t="s">
        <v>1690</v>
      </c>
      <c r="C93" s="44">
        <f>+VLOOKUP(A93,TD!$A$46:$F$69,5,FALSE)</f>
        <v>1</v>
      </c>
      <c r="D93" s="44">
        <f>+VLOOKUP(A93,TD!$A$46:$F$81,2,FALSE)+VLOOKUP(A93,TD!$A$46:$F$81,3,FALSE)</f>
        <v>1</v>
      </c>
      <c r="E93" s="44">
        <f>+VLOOKUP(A93,TD!$A$46:$F$81,4,FALSE)</f>
        <v>0</v>
      </c>
      <c r="F93" s="45">
        <f t="shared" si="5"/>
        <v>1</v>
      </c>
      <c r="G93" s="46">
        <f>+VLOOKUP($A93,TD!$A$6:$H$35,7,FALSE)</f>
        <v>7</v>
      </c>
      <c r="H93" s="46">
        <f>+VLOOKUP($A93,TD!$A$7:$C$35,2,FALSE)+VLOOKUP($A93,TD!$A$7:$F$35,5,FALSE)</f>
        <v>7</v>
      </c>
      <c r="I93" s="46">
        <f>+VLOOKUP($A93,TD!$A$6:$G$35,6,FALSE)</f>
        <v>0</v>
      </c>
      <c r="J93" s="46">
        <f>+VLOOKUP(A93,TD!$A$6:$H$35,3,FALSE)+VLOOKUP(A93,TD!$A$6:$H$35,4,FALSE)</f>
        <v>0</v>
      </c>
      <c r="K93" s="47">
        <f t="shared" si="6"/>
        <v>1</v>
      </c>
    </row>
    <row r="94" spans="1:11" x14ac:dyDescent="0.25">
      <c r="A94" s="115"/>
      <c r="B94" s="30" t="s">
        <v>1448</v>
      </c>
      <c r="C94" s="12">
        <f>+VLOOKUP(DesagregadoPM!A93,TD!$A$85:$E$104,5,FALSE)</f>
        <v>1</v>
      </c>
      <c r="D94" s="12">
        <f>+VLOOKUP(DesagregadoPM!A93,TD!$A$85:$E$104,2,FALSE)+VLOOKUP(DesagregadoPM!A93,TD!$A$85:$E$104,3,FALSE)</f>
        <v>1</v>
      </c>
      <c r="E94" s="12">
        <f>+VLOOKUP(A93,TD!$A$85:$E$104,4,FALSE)</f>
        <v>0</v>
      </c>
      <c r="F94" s="13">
        <f>+D94/C94</f>
        <v>1</v>
      </c>
      <c r="G94" s="14">
        <f>+VLOOKUP(A93,TD!$Q$6:$W$35,7,FALSE)</f>
        <v>7</v>
      </c>
      <c r="H94" s="14">
        <f>+VLOOKUP(A93,TD!$Q$6:$W$35,2,FALSE)+VLOOKUP(A93,TD!$Q$6:$W$35,5,FALSE)</f>
        <v>7</v>
      </c>
      <c r="I94" s="14">
        <f>+VLOOKUP(A93,TD!$Q$6:$W$35,6,FALSE)</f>
        <v>0</v>
      </c>
      <c r="J94" s="14">
        <f>+VLOOKUP(A93,TD!$Q$6:$W$35,3,FALSE)+VLOOKUP(A93,TD!$Q$6:$W$35,4,FALSE)</f>
        <v>0</v>
      </c>
      <c r="K94" s="15">
        <f>+H94/G94</f>
        <v>1</v>
      </c>
    </row>
    <row r="95" spans="1:11" x14ac:dyDescent="0.25">
      <c r="A95" s="115"/>
      <c r="B95" s="30" t="s">
        <v>1687</v>
      </c>
      <c r="C95" s="12">
        <v>0</v>
      </c>
      <c r="D95" s="12">
        <v>0</v>
      </c>
      <c r="E95" s="12">
        <v>0</v>
      </c>
      <c r="F95" s="13" t="s">
        <v>1684</v>
      </c>
      <c r="G95" s="14">
        <v>0</v>
      </c>
      <c r="H95" s="14">
        <v>0</v>
      </c>
      <c r="I95" s="14">
        <v>0</v>
      </c>
      <c r="J95" s="14">
        <v>0</v>
      </c>
      <c r="K95" s="15" t="s">
        <v>1684</v>
      </c>
    </row>
    <row r="96" spans="1:11" ht="15.75" thickBot="1" x14ac:dyDescent="0.3">
      <c r="A96" s="116"/>
      <c r="B96" s="48" t="s">
        <v>1686</v>
      </c>
      <c r="C96" s="49">
        <f>+VLOOKUP(A93,'INDICADOR EXTERNO'!$A$9:$J$40,2,FALSE)</f>
        <v>0</v>
      </c>
      <c r="D96" s="49">
        <f>+VLOOKUP(A93,'INDICADOR EXTERNO'!$A$9:$J$40,3,FALSE)</f>
        <v>0</v>
      </c>
      <c r="E96" s="49">
        <f>+VLOOKUP(A93,'INDICADOR EXTERNO'!$A$9:$J$40,4,FALSE)</f>
        <v>0</v>
      </c>
      <c r="F96" s="92" t="s">
        <v>1684</v>
      </c>
      <c r="G96" s="91">
        <f>+VLOOKUP(A93,'INDICADOR EXTERNO'!$A$9:$J$40,6,FALSE)</f>
        <v>0</v>
      </c>
      <c r="H96" s="51">
        <f>+VLOOKUP(A93,'INDICADOR EXTERNO'!$A$9:$J$40,7,FALSE)</f>
        <v>0</v>
      </c>
      <c r="I96" s="51">
        <f>+VLOOKUP(A93,'INDICADOR EXTERNO'!$A$9:$J$40,8,FALSE)</f>
        <v>0</v>
      </c>
      <c r="J96" s="51">
        <f>+VLOOKUP(A93,'INDICADOR EXTERNO'!$A$9:$J$40,9,FALSE)</f>
        <v>0</v>
      </c>
      <c r="K96" s="52" t="s">
        <v>1684</v>
      </c>
    </row>
    <row r="97" spans="1:11" s="32" customFormat="1" x14ac:dyDescent="0.25">
      <c r="A97" s="114" t="s">
        <v>76</v>
      </c>
      <c r="B97" s="43" t="s">
        <v>1690</v>
      </c>
      <c r="C97" s="44">
        <f>+VLOOKUP(A97,TD!$A$46:$F$69,5,FALSE)</f>
        <v>1</v>
      </c>
      <c r="D97" s="44">
        <f>+VLOOKUP(A97,TD!$A$46:$F$81,2,FALSE)+VLOOKUP(A97,TD!$A$46:$F$81,3,FALSE)</f>
        <v>1</v>
      </c>
      <c r="E97" s="44">
        <f>+VLOOKUP(A97,TD!$A$46:$F$81,4,FALSE)</f>
        <v>0</v>
      </c>
      <c r="F97" s="45">
        <f t="shared" si="5"/>
        <v>1</v>
      </c>
      <c r="G97" s="46">
        <f>+VLOOKUP($A97,TD!$A$6:$H$35,7,FALSE)</f>
        <v>8</v>
      </c>
      <c r="H97" s="46">
        <f>+VLOOKUP($A97,TD!$A$7:$C$35,2,FALSE)+VLOOKUP($A97,TD!$A$7:$F$35,5,FALSE)</f>
        <v>4</v>
      </c>
      <c r="I97" s="46">
        <f>+VLOOKUP($A97,TD!$A$6:$G$35,6,FALSE)</f>
        <v>0</v>
      </c>
      <c r="J97" s="46">
        <f>+VLOOKUP(A97,TD!$A$6:$H$35,3,FALSE)+VLOOKUP(A97,TD!$A$6:$H$35,4,FALSE)</f>
        <v>4</v>
      </c>
      <c r="K97" s="47">
        <f t="shared" si="6"/>
        <v>0.5</v>
      </c>
    </row>
    <row r="98" spans="1:11" x14ac:dyDescent="0.25">
      <c r="A98" s="115"/>
      <c r="B98" s="30" t="s">
        <v>1448</v>
      </c>
      <c r="C98" s="12">
        <f>+VLOOKUP(DesagregadoPM!A97,TD!$A$85:$E$104,5,FALSE)</f>
        <v>1</v>
      </c>
      <c r="D98" s="12">
        <f>+VLOOKUP(DesagregadoPM!A97,TD!$A$85:$E$104,2,FALSE)+VLOOKUP(DesagregadoPM!A97,TD!$A$85:$E$104,3,FALSE)</f>
        <v>1</v>
      </c>
      <c r="E98" s="12">
        <f>+VLOOKUP(A97,TD!$A$85:$E$104,4,FALSE)</f>
        <v>0</v>
      </c>
      <c r="F98" s="13">
        <f>+D98/C98</f>
        <v>1</v>
      </c>
      <c r="G98" s="14">
        <f>+VLOOKUP(A97,TD!$Q$6:$W$35,7,FALSE)</f>
        <v>8</v>
      </c>
      <c r="H98" s="14">
        <f>+VLOOKUP(A97,TD!$Q$6:$W$35,2,FALSE)+VLOOKUP(A97,TD!$Q$6:$W$35,5,FALSE)</f>
        <v>4</v>
      </c>
      <c r="I98" s="14">
        <f>+VLOOKUP(A97,TD!$Q$6:$W$35,6,FALSE)</f>
        <v>0</v>
      </c>
      <c r="J98" s="14">
        <f>+VLOOKUP(A97,TD!$Q$6:$W$35,3,FALSE)+VLOOKUP(A97,TD!$Q$6:$W$35,4,FALSE)</f>
        <v>4</v>
      </c>
      <c r="K98" s="15">
        <f>+H98/G98</f>
        <v>0.5</v>
      </c>
    </row>
    <row r="99" spans="1:11" x14ac:dyDescent="0.25">
      <c r="A99" s="115"/>
      <c r="B99" s="30" t="s">
        <v>1687</v>
      </c>
      <c r="C99" s="12">
        <v>0</v>
      </c>
      <c r="D99" s="12">
        <v>0</v>
      </c>
      <c r="E99" s="12">
        <v>0</v>
      </c>
      <c r="F99" s="13" t="s">
        <v>1684</v>
      </c>
      <c r="G99" s="14">
        <v>0</v>
      </c>
      <c r="H99" s="14">
        <v>0</v>
      </c>
      <c r="I99" s="14">
        <v>0</v>
      </c>
      <c r="J99" s="14">
        <v>0</v>
      </c>
      <c r="K99" s="15" t="s">
        <v>1684</v>
      </c>
    </row>
    <row r="100" spans="1:11" ht="15.75" thickBot="1" x14ac:dyDescent="0.3">
      <c r="A100" s="116"/>
      <c r="B100" s="48" t="s">
        <v>1686</v>
      </c>
      <c r="C100" s="49">
        <f>+VLOOKUP(A97,'INDICADOR EXTERNO'!$A$9:$J$40,2,FALSE)</f>
        <v>0</v>
      </c>
      <c r="D100" s="49">
        <f>+VLOOKUP(A97,'INDICADOR EXTERNO'!$A$9:$J$40,3,FALSE)</f>
        <v>0</v>
      </c>
      <c r="E100" s="49">
        <f>+VLOOKUP(A97,'INDICADOR EXTERNO'!$A$9:$J$40,4,FALSE)</f>
        <v>0</v>
      </c>
      <c r="F100" s="92" t="s">
        <v>1684</v>
      </c>
      <c r="G100" s="91">
        <f>+VLOOKUP(A97,'INDICADOR EXTERNO'!$A$9:$J$40,6,FALSE)</f>
        <v>0</v>
      </c>
      <c r="H100" s="51">
        <f>+VLOOKUP(A97,'INDICADOR EXTERNO'!$A$9:$J$40,7,FALSE)</f>
        <v>0</v>
      </c>
      <c r="I100" s="51">
        <f>+VLOOKUP(A97,'INDICADOR EXTERNO'!$A$9:$J$40,8,FALSE)</f>
        <v>0</v>
      </c>
      <c r="J100" s="51">
        <f>+VLOOKUP(A97,'INDICADOR EXTERNO'!$A$9:$J$40,9,FALSE)</f>
        <v>0</v>
      </c>
      <c r="K100" s="52" t="s">
        <v>1684</v>
      </c>
    </row>
    <row r="101" spans="1:11" s="32" customFormat="1" x14ac:dyDescent="0.25">
      <c r="A101" s="114" t="s">
        <v>860</v>
      </c>
      <c r="B101" s="43" t="s">
        <v>1690</v>
      </c>
      <c r="C101" s="44">
        <v>0</v>
      </c>
      <c r="D101" s="44">
        <v>0</v>
      </c>
      <c r="E101" s="44">
        <v>0</v>
      </c>
      <c r="F101" s="45" t="s">
        <v>1684</v>
      </c>
      <c r="G101" s="46">
        <f>+VLOOKUP($A101,TD!$A$6:$H$35,7,FALSE)</f>
        <v>6</v>
      </c>
      <c r="H101" s="46">
        <f>+VLOOKUP($A101,TD!$A$7:$C$35,2,FALSE)+VLOOKUP($A101,TD!$A$7:$F$35,5,FALSE)</f>
        <v>5</v>
      </c>
      <c r="I101" s="46">
        <f>+VLOOKUP($A101,TD!$A$6:$G$35,6,FALSE)</f>
        <v>0</v>
      </c>
      <c r="J101" s="46">
        <f>+VLOOKUP(A101,TD!$A$6:$H$35,3,FALSE)+VLOOKUP(A101,TD!$A$6:$H$35,4,FALSE)</f>
        <v>1</v>
      </c>
      <c r="K101" s="47">
        <f t="shared" si="6"/>
        <v>0.83333333333333337</v>
      </c>
    </row>
    <row r="102" spans="1:11" x14ac:dyDescent="0.25">
      <c r="A102" s="115"/>
      <c r="B102" s="30" t="s">
        <v>1448</v>
      </c>
      <c r="C102" s="12">
        <v>0</v>
      </c>
      <c r="D102" s="12">
        <v>0</v>
      </c>
      <c r="E102" s="12">
        <v>0</v>
      </c>
      <c r="F102" s="13" t="s">
        <v>1684</v>
      </c>
      <c r="G102" s="14">
        <f>+VLOOKUP(A101,TD!$Q$6:$W$35,7,FALSE)</f>
        <v>6</v>
      </c>
      <c r="H102" s="14">
        <f>+VLOOKUP(A101,TD!$Q$6:$W$35,2,FALSE)+VLOOKUP(A101,TD!$Q$6:$W$35,5,FALSE)</f>
        <v>5</v>
      </c>
      <c r="I102" s="14">
        <f>+VLOOKUP(A101,TD!$Q$6:$W$35,6,FALSE)</f>
        <v>0</v>
      </c>
      <c r="J102" s="14">
        <f>+VLOOKUP(A101,TD!$Q$6:$W$35,3,FALSE)+VLOOKUP(A101,TD!$Q$6:$W$35,4,FALSE)</f>
        <v>1</v>
      </c>
      <c r="K102" s="15">
        <f>+H102/G102</f>
        <v>0.83333333333333337</v>
      </c>
    </row>
    <row r="103" spans="1:11" x14ac:dyDescent="0.25">
      <c r="A103" s="115"/>
      <c r="B103" s="30" t="s">
        <v>1687</v>
      </c>
      <c r="C103" s="12">
        <v>0</v>
      </c>
      <c r="D103" s="12">
        <v>0</v>
      </c>
      <c r="E103" s="12">
        <v>0</v>
      </c>
      <c r="F103" s="13" t="s">
        <v>1684</v>
      </c>
      <c r="G103" s="14">
        <v>0</v>
      </c>
      <c r="H103" s="14">
        <v>0</v>
      </c>
      <c r="I103" s="14">
        <v>0</v>
      </c>
      <c r="J103" s="14">
        <v>0</v>
      </c>
      <c r="K103" s="15" t="s">
        <v>1684</v>
      </c>
    </row>
    <row r="104" spans="1:11" ht="15.75" thickBot="1" x14ac:dyDescent="0.3">
      <c r="A104" s="116"/>
      <c r="B104" s="48" t="s">
        <v>1686</v>
      </c>
      <c r="C104" s="49">
        <f>+VLOOKUP(A101,'INDICADOR EXTERNO'!$A$9:$J$40,2,FALSE)</f>
        <v>0</v>
      </c>
      <c r="D104" s="49">
        <f>+VLOOKUP(A101,'INDICADOR EXTERNO'!$A$9:$J$40,3,FALSE)</f>
        <v>0</v>
      </c>
      <c r="E104" s="49">
        <f>+VLOOKUP(A101,'INDICADOR EXTERNO'!$A$9:$J$40,4,FALSE)</f>
        <v>0</v>
      </c>
      <c r="F104" s="92" t="s">
        <v>1684</v>
      </c>
      <c r="G104" s="91">
        <f>+VLOOKUP(A101,'INDICADOR EXTERNO'!$A$9:$J$40,6,FALSE)</f>
        <v>0</v>
      </c>
      <c r="H104" s="51">
        <f>+VLOOKUP(A101,'INDICADOR EXTERNO'!$A$9:$J$40,7,FALSE)</f>
        <v>0</v>
      </c>
      <c r="I104" s="51">
        <f>+VLOOKUP(A101,'INDICADOR EXTERNO'!$A$9:$J$40,8,FALSE)</f>
        <v>0</v>
      </c>
      <c r="J104" s="51">
        <f>+VLOOKUP(A101,'INDICADOR EXTERNO'!$A$9:$J$40,9,FALSE)</f>
        <v>0</v>
      </c>
      <c r="K104" s="52" t="s">
        <v>1684</v>
      </c>
    </row>
    <row r="105" spans="1:11" s="32" customFormat="1" x14ac:dyDescent="0.25">
      <c r="A105" s="114" t="s">
        <v>39</v>
      </c>
      <c r="B105" s="43" t="s">
        <v>1690</v>
      </c>
      <c r="C105" s="44">
        <v>0</v>
      </c>
      <c r="D105" s="44">
        <v>0</v>
      </c>
      <c r="E105" s="44">
        <v>0</v>
      </c>
      <c r="F105" s="45" t="s">
        <v>1684</v>
      </c>
      <c r="G105" s="46">
        <f>+VLOOKUP($A105,TD!$A$6:$H$35,7,FALSE)</f>
        <v>3</v>
      </c>
      <c r="H105" s="46">
        <f>+VLOOKUP($A105,TD!$A$7:$C$35,2,FALSE)+VLOOKUP($A105,TD!$A$7:$F$35,5,FALSE)</f>
        <v>3</v>
      </c>
      <c r="I105" s="46">
        <f>+VLOOKUP($A105,TD!$A$6:$G$35,6,FALSE)</f>
        <v>0</v>
      </c>
      <c r="J105" s="46">
        <f>+VLOOKUP(A105,TD!$A$6:$H$35,3,FALSE)+VLOOKUP(A105,TD!$A$6:$H$35,4,FALSE)</f>
        <v>0</v>
      </c>
      <c r="K105" s="47">
        <f t="shared" si="6"/>
        <v>1</v>
      </c>
    </row>
    <row r="106" spans="1:11" x14ac:dyDescent="0.25">
      <c r="A106" s="115"/>
      <c r="B106" s="30" t="s">
        <v>1448</v>
      </c>
      <c r="C106" s="12">
        <v>0</v>
      </c>
      <c r="D106" s="12">
        <v>0</v>
      </c>
      <c r="E106" s="12">
        <v>0</v>
      </c>
      <c r="F106" s="13" t="s">
        <v>1684</v>
      </c>
      <c r="G106" s="14">
        <f>+VLOOKUP(A105,TD!$Q$6:$W$35,7,FALSE)</f>
        <v>3</v>
      </c>
      <c r="H106" s="14">
        <f>+VLOOKUP(A105,TD!$Q$6:$W$35,2,FALSE)+VLOOKUP(A105,TD!$Q$6:$W$35,5,FALSE)</f>
        <v>3</v>
      </c>
      <c r="I106" s="14">
        <f>+VLOOKUP(A105,TD!$Q$6:$W$35,6,FALSE)</f>
        <v>0</v>
      </c>
      <c r="J106" s="14">
        <f>+VLOOKUP(A105,TD!$Q$6:$W$35,3,FALSE)+VLOOKUP(A105,TD!$Q$6:$W$35,4,FALSE)</f>
        <v>0</v>
      </c>
      <c r="K106" s="15">
        <f>+H106/G106</f>
        <v>1</v>
      </c>
    </row>
    <row r="107" spans="1:11" x14ac:dyDescent="0.25">
      <c r="A107" s="115"/>
      <c r="B107" s="30" t="s">
        <v>1687</v>
      </c>
      <c r="C107" s="12">
        <v>0</v>
      </c>
      <c r="D107" s="12">
        <v>0</v>
      </c>
      <c r="E107" s="12">
        <v>0</v>
      </c>
      <c r="F107" s="13" t="s">
        <v>1684</v>
      </c>
      <c r="G107" s="14">
        <v>0</v>
      </c>
      <c r="H107" s="14">
        <v>0</v>
      </c>
      <c r="I107" s="14">
        <v>0</v>
      </c>
      <c r="J107" s="14">
        <v>0</v>
      </c>
      <c r="K107" s="15" t="s">
        <v>1684</v>
      </c>
    </row>
    <row r="108" spans="1:11" ht="15.75" thickBot="1" x14ac:dyDescent="0.3">
      <c r="A108" s="116"/>
      <c r="B108" s="48" t="s">
        <v>1686</v>
      </c>
      <c r="C108" s="49">
        <f>+VLOOKUP(A105,'INDICADOR EXTERNO'!$A$9:$J$40,2,FALSE)</f>
        <v>0</v>
      </c>
      <c r="D108" s="49">
        <f>+VLOOKUP(A105,'INDICADOR EXTERNO'!$A$9:$J$40,3,FALSE)</f>
        <v>0</v>
      </c>
      <c r="E108" s="49">
        <f>+VLOOKUP(A105,'INDICADOR EXTERNO'!$A$9:$J$40,4,FALSE)</f>
        <v>0</v>
      </c>
      <c r="F108" s="92" t="s">
        <v>1684</v>
      </c>
      <c r="G108" s="91">
        <f>+VLOOKUP(A105,'INDICADOR EXTERNO'!$A$9:$J$40,6,FALSE)</f>
        <v>0</v>
      </c>
      <c r="H108" s="51">
        <f>+VLOOKUP(A105,'INDICADOR EXTERNO'!$A$9:$J$40,7,FALSE)</f>
        <v>0</v>
      </c>
      <c r="I108" s="51">
        <f>+VLOOKUP(A105,'INDICADOR EXTERNO'!$A$9:$J$40,8,FALSE)</f>
        <v>0</v>
      </c>
      <c r="J108" s="51">
        <f>+VLOOKUP(A105,'INDICADOR EXTERNO'!$A$9:$J$40,9,FALSE)</f>
        <v>0</v>
      </c>
      <c r="K108" s="52" t="s">
        <v>1684</v>
      </c>
    </row>
    <row r="109" spans="1:11" s="32" customFormat="1" x14ac:dyDescent="0.25">
      <c r="A109" s="114" t="s">
        <v>145</v>
      </c>
      <c r="B109" s="43" t="s">
        <v>1690</v>
      </c>
      <c r="C109" s="44">
        <f>+VLOOKUP(A109,TD!$A$46:$F$69,5,FALSE)</f>
        <v>1</v>
      </c>
      <c r="D109" s="44">
        <f>+VLOOKUP(A109,TD!$A$46:$F$81,2,FALSE)+VLOOKUP(A109,TD!$A$46:$F$81,3,FALSE)</f>
        <v>1</v>
      </c>
      <c r="E109" s="44">
        <f>+VLOOKUP(A109,TD!$A$46:$F$81,4,FALSE)</f>
        <v>0</v>
      </c>
      <c r="F109" s="45">
        <f t="shared" si="5"/>
        <v>1</v>
      </c>
      <c r="G109" s="46">
        <f>+VLOOKUP($A109,TD!$A$6:$H$35,7,FALSE)</f>
        <v>8</v>
      </c>
      <c r="H109" s="46">
        <f>+VLOOKUP($A109,TD!$A$7:$C$35,2,FALSE)+VLOOKUP($A109,TD!$A$7:$F$35,5,FALSE)</f>
        <v>8</v>
      </c>
      <c r="I109" s="46">
        <f>+VLOOKUP($A109,TD!$A$6:$G$35,6,FALSE)</f>
        <v>0</v>
      </c>
      <c r="J109" s="46">
        <f>+VLOOKUP(A109,TD!$A$6:$H$35,3,FALSE)+VLOOKUP(A109,TD!$A$6:$H$35,4,FALSE)</f>
        <v>0</v>
      </c>
      <c r="K109" s="47">
        <f t="shared" si="6"/>
        <v>1</v>
      </c>
    </row>
    <row r="110" spans="1:11" x14ac:dyDescent="0.25">
      <c r="A110" s="115"/>
      <c r="B110" s="30" t="s">
        <v>1448</v>
      </c>
      <c r="C110" s="12">
        <v>0</v>
      </c>
      <c r="D110" s="12">
        <v>0</v>
      </c>
      <c r="E110" s="12">
        <v>0</v>
      </c>
      <c r="F110" s="13" t="s">
        <v>1684</v>
      </c>
      <c r="G110" s="14">
        <f>+VLOOKUP(A109,TD!$Q$6:$W$35,7,FALSE)</f>
        <v>7</v>
      </c>
      <c r="H110" s="14">
        <f>+VLOOKUP(A109,TD!$Q$6:$W$35,2,FALSE)+VLOOKUP(A109,TD!$Q$6:$W$35,5,FALSE)</f>
        <v>7</v>
      </c>
      <c r="I110" s="14">
        <f>+VLOOKUP(A109,TD!$Q$6:$W$35,6,FALSE)</f>
        <v>0</v>
      </c>
      <c r="J110" s="14">
        <f>+VLOOKUP(A109,TD!$Q$6:$W$35,3,FALSE)+VLOOKUP(A109,TD!$Q$6:$W$35,4,FALSE)</f>
        <v>0</v>
      </c>
      <c r="K110" s="15">
        <f>+H110/G110</f>
        <v>1</v>
      </c>
    </row>
    <row r="111" spans="1:11" x14ac:dyDescent="0.25">
      <c r="A111" s="115"/>
      <c r="B111" s="30" t="s">
        <v>1687</v>
      </c>
      <c r="C111" s="12">
        <f>+VLOOKUP(A109,TD!$A$118:$E$130,5,FALSE)</f>
        <v>1</v>
      </c>
      <c r="D111" s="12">
        <f>+VLOOKUP(A109,TD!$A$118:$E$130,2,FALSE)+VLOOKUP(A109,TD!$A$118:$E$130,3,FALSE)</f>
        <v>1</v>
      </c>
      <c r="E111" s="12">
        <f>+VLOOKUP(A109,TD!$A$118:$E$130,4,FALSE)</f>
        <v>0</v>
      </c>
      <c r="F111" s="13">
        <f>+D111/C111</f>
        <v>1</v>
      </c>
      <c r="G111" s="14">
        <f>+VLOOKUP(A109,TD!$J$6:$O$27,6,FALSE)</f>
        <v>1</v>
      </c>
      <c r="H111" s="14">
        <f>+VLOOKUP(A109,TD!$J$6:$O$27,2,FALSE)+VLOOKUP(A109,TD!$J$6:$O$27,4,FALSE)</f>
        <v>1</v>
      </c>
      <c r="I111" s="14">
        <f>+VLOOKUP(A109,TD!$J$6:$O$27,5,FALSE)</f>
        <v>0</v>
      </c>
      <c r="J111" s="14">
        <f>+VLOOKUP(A109,TD!$J$6:$O$27,3,FALSE)</f>
        <v>0</v>
      </c>
      <c r="K111" s="15">
        <f>+H111/G111</f>
        <v>1</v>
      </c>
    </row>
    <row r="112" spans="1:11" ht="15.75" thickBot="1" x14ac:dyDescent="0.3">
      <c r="A112" s="116"/>
      <c r="B112" s="48" t="s">
        <v>1686</v>
      </c>
      <c r="C112" s="49">
        <f>+VLOOKUP(A109,'INDICADOR EXTERNO'!$A$9:$J$40,2,FALSE)</f>
        <v>0</v>
      </c>
      <c r="D112" s="49">
        <f>+VLOOKUP(A109,'INDICADOR EXTERNO'!$A$9:$J$40,3,FALSE)</f>
        <v>0</v>
      </c>
      <c r="E112" s="49">
        <f>+VLOOKUP(A109,'INDICADOR EXTERNO'!$A$9:$J$40,4,FALSE)</f>
        <v>0</v>
      </c>
      <c r="F112" s="92" t="s">
        <v>1684</v>
      </c>
      <c r="G112" s="91">
        <f>+VLOOKUP(A109,'INDICADOR EXTERNO'!$A$9:$J$40,6,FALSE)</f>
        <v>0</v>
      </c>
      <c r="H112" s="51">
        <f>+VLOOKUP(A109,'INDICADOR EXTERNO'!$A$9:$J$40,7,FALSE)</f>
        <v>0</v>
      </c>
      <c r="I112" s="51">
        <f>+VLOOKUP(A109,'INDICADOR EXTERNO'!$A$9:$J$40,8,FALSE)</f>
        <v>0</v>
      </c>
      <c r="J112" s="51">
        <f>+VLOOKUP(A109,'INDICADOR EXTERNO'!$A$9:$J$40,9,FALSE)</f>
        <v>0</v>
      </c>
      <c r="K112" s="52" t="s">
        <v>1684</v>
      </c>
    </row>
    <row r="113" spans="1:11" s="32" customFormat="1" x14ac:dyDescent="0.25">
      <c r="A113" s="114" t="s">
        <v>42</v>
      </c>
      <c r="B113" s="43" t="s">
        <v>1690</v>
      </c>
      <c r="C113" s="44">
        <f>+VLOOKUP(A113,TD!$A$46:$F$69,5,FALSE)</f>
        <v>1</v>
      </c>
      <c r="D113" s="44">
        <f>+VLOOKUP(A113,TD!$A$46:$F$81,2,FALSE)+VLOOKUP(A113,TD!$A$46:$F$81,3,FALSE)</f>
        <v>1</v>
      </c>
      <c r="E113" s="44">
        <f>+VLOOKUP(A113,TD!$A$46:$F$81,4,FALSE)</f>
        <v>0</v>
      </c>
      <c r="F113" s="45">
        <f t="shared" si="5"/>
        <v>1</v>
      </c>
      <c r="G113" s="46">
        <f>+VLOOKUP($A113,TD!$A$6:$H$35,7,FALSE)</f>
        <v>31</v>
      </c>
      <c r="H113" s="46">
        <f>+VLOOKUP($A113,TD!$A$7:$C$35,2,FALSE)+VLOOKUP($A113,TD!$A$7:$F$35,5,FALSE)</f>
        <v>23</v>
      </c>
      <c r="I113" s="46">
        <f>+VLOOKUP($A113,TD!$A$6:$G$35,6,FALSE)</f>
        <v>0</v>
      </c>
      <c r="J113" s="46">
        <f>+VLOOKUP(A113,TD!$A$6:$H$35,3,FALSE)+VLOOKUP(A113,TD!$A$6:$H$35,4,FALSE)</f>
        <v>8</v>
      </c>
      <c r="K113" s="47">
        <f t="shared" si="6"/>
        <v>0.74193548387096775</v>
      </c>
    </row>
    <row r="114" spans="1:11" x14ac:dyDescent="0.25">
      <c r="A114" s="115"/>
      <c r="B114" s="30" t="s">
        <v>1448</v>
      </c>
      <c r="C114" s="12">
        <f>+VLOOKUP(DesagregadoPM!A113,TD!$A$85:$E$104,5,FALSE)</f>
        <v>1</v>
      </c>
      <c r="D114" s="12">
        <f>+VLOOKUP(DesagregadoPM!A113,TD!$A$85:$E$104,2,FALSE)+VLOOKUP(DesagregadoPM!A113,TD!$A$85:$E$104,3,FALSE)</f>
        <v>1</v>
      </c>
      <c r="E114" s="12">
        <f>+VLOOKUP(A113,TD!$A$85:$E$104,4,FALSE)</f>
        <v>0</v>
      </c>
      <c r="F114" s="13">
        <f>+D114/C114</f>
        <v>1</v>
      </c>
      <c r="G114" s="14">
        <f>+VLOOKUP(A113,TD!$Q$6:$W$35,7,FALSE)</f>
        <v>30</v>
      </c>
      <c r="H114" s="14">
        <f>+VLOOKUP(A113,TD!$Q$6:$W$35,2,FALSE)+VLOOKUP(A113,TD!$Q$6:$W$35,5,FALSE)</f>
        <v>23</v>
      </c>
      <c r="I114" s="14">
        <f>+VLOOKUP(A113,TD!$Q$6:$W$35,6,FALSE)</f>
        <v>0</v>
      </c>
      <c r="J114" s="14">
        <f>+VLOOKUP(A113,TD!$Q$6:$W$35,3,FALSE)+VLOOKUP(A113,TD!$Q$6:$W$35,4,FALSE)</f>
        <v>7</v>
      </c>
      <c r="K114" s="15">
        <f>+H114/G114</f>
        <v>0.76666666666666672</v>
      </c>
    </row>
    <row r="115" spans="1:11" x14ac:dyDescent="0.25">
      <c r="A115" s="115"/>
      <c r="B115" s="30" t="s">
        <v>1687</v>
      </c>
      <c r="C115" s="12">
        <v>0</v>
      </c>
      <c r="D115" s="12">
        <v>0</v>
      </c>
      <c r="E115" s="12">
        <v>0</v>
      </c>
      <c r="F115" s="13" t="s">
        <v>1684</v>
      </c>
      <c r="G115" s="14">
        <f>+VLOOKUP(A113,TD!$J$6:$O$27,6,FALSE)</f>
        <v>1</v>
      </c>
      <c r="H115" s="14">
        <f>+VLOOKUP(A113,TD!$J$6:$O$27,2,FALSE)+VLOOKUP(A113,TD!$J$6:$O$27,4,FALSE)</f>
        <v>0</v>
      </c>
      <c r="I115" s="14">
        <f>+VLOOKUP(A113,TD!$J$6:$O$27,5,FALSE)</f>
        <v>0</v>
      </c>
      <c r="J115" s="14">
        <f>+VLOOKUP(A113,TD!$J$6:$O$27,3,FALSE)</f>
        <v>1</v>
      </c>
      <c r="K115" s="15">
        <f>+H115/G115</f>
        <v>0</v>
      </c>
    </row>
    <row r="116" spans="1:11" ht="15.75" thickBot="1" x14ac:dyDescent="0.3">
      <c r="A116" s="116"/>
      <c r="B116" s="48" t="s">
        <v>1686</v>
      </c>
      <c r="C116" s="49">
        <f>+VLOOKUP(A113,'INDICADOR EXTERNO'!$A$9:$J$40,2,FALSE)</f>
        <v>0</v>
      </c>
      <c r="D116" s="49">
        <f>+VLOOKUP(A113,'INDICADOR EXTERNO'!$A$9:$J$40,3,FALSE)</f>
        <v>0</v>
      </c>
      <c r="E116" s="49">
        <f>+VLOOKUP(A113,'INDICADOR EXTERNO'!$A$9:$J$40,4,FALSE)</f>
        <v>0</v>
      </c>
      <c r="F116" s="92" t="s">
        <v>1684</v>
      </c>
      <c r="G116" s="91">
        <f>+VLOOKUP(A113,'INDICADOR EXTERNO'!$A$9:$J$40,6,FALSE)</f>
        <v>5</v>
      </c>
      <c r="H116" s="51">
        <f>+VLOOKUP(A113,'INDICADOR EXTERNO'!$A$9:$J$40,7,FALSE)</f>
        <v>5</v>
      </c>
      <c r="I116" s="51">
        <f>+VLOOKUP(A113,'INDICADOR EXTERNO'!$A$9:$J$40,8,FALSE)</f>
        <v>0</v>
      </c>
      <c r="J116" s="51">
        <f>+VLOOKUP(A113,'INDICADOR EXTERNO'!$A$9:$J$40,9,FALSE)</f>
        <v>0</v>
      </c>
      <c r="K116" s="52">
        <f>+H116/G116</f>
        <v>1</v>
      </c>
    </row>
    <row r="117" spans="1:11" s="32" customFormat="1" x14ac:dyDescent="0.25">
      <c r="A117" s="114" t="s">
        <v>62</v>
      </c>
      <c r="B117" s="43" t="s">
        <v>1690</v>
      </c>
      <c r="C117" s="44">
        <f>+VLOOKUP(A117,TD!$A$46:$F$69,5,FALSE)</f>
        <v>19</v>
      </c>
      <c r="D117" s="44">
        <f>+VLOOKUP(A117,TD!$A$46:$F$81,2,FALSE)+VLOOKUP(A117,TD!$A$46:$F$81,3,FALSE)</f>
        <v>18</v>
      </c>
      <c r="E117" s="44">
        <f>+VLOOKUP(A117,TD!$A$46:$F$81,4,FALSE)</f>
        <v>1</v>
      </c>
      <c r="F117" s="45">
        <f t="shared" si="5"/>
        <v>0.94736842105263153</v>
      </c>
      <c r="G117" s="46">
        <f>+VLOOKUP($A117,TD!$A$6:$H$35,7,FALSE)</f>
        <v>42</v>
      </c>
      <c r="H117" s="46">
        <f>+VLOOKUP($A117,TD!$A$7:$C$35,2,FALSE)+VLOOKUP($A117,TD!$A$7:$F$35,5,FALSE)</f>
        <v>40</v>
      </c>
      <c r="I117" s="46">
        <f>+VLOOKUP($A117,TD!$A$6:$G$35,6,FALSE)</f>
        <v>1</v>
      </c>
      <c r="J117" s="46">
        <f>+VLOOKUP(A117,TD!$A$6:$H$35,3,FALSE)+VLOOKUP(A117,TD!$A$6:$H$35,4,FALSE)</f>
        <v>1</v>
      </c>
      <c r="K117" s="47">
        <f t="shared" si="6"/>
        <v>0.95238095238095233</v>
      </c>
    </row>
    <row r="118" spans="1:11" x14ac:dyDescent="0.25">
      <c r="A118" s="115"/>
      <c r="B118" s="30" t="s">
        <v>1448</v>
      </c>
      <c r="C118" s="12">
        <f>+VLOOKUP(DesagregadoPM!A117,TD!$A$85:$E$104,5,FALSE)</f>
        <v>11</v>
      </c>
      <c r="D118" s="12">
        <f>+VLOOKUP(DesagregadoPM!A117,TD!$A$85:$E$104,2,FALSE)+VLOOKUP(DesagregadoPM!A117,TD!$A$85:$E$104,3,FALSE)</f>
        <v>11</v>
      </c>
      <c r="E118" s="12">
        <f>+VLOOKUP(A117,TD!$A$85:$E$104,4,FALSE)</f>
        <v>0</v>
      </c>
      <c r="F118" s="13">
        <f>+D118/C118</f>
        <v>1</v>
      </c>
      <c r="G118" s="14">
        <f>+VLOOKUP(A117,TD!$Q$6:$W$35,7,FALSE)</f>
        <v>24</v>
      </c>
      <c r="H118" s="14">
        <f>+VLOOKUP(A117,TD!$Q$6:$W$35,2,FALSE)+VLOOKUP(A117,TD!$Q$6:$W$35,5,FALSE)</f>
        <v>24</v>
      </c>
      <c r="I118" s="14">
        <f>+VLOOKUP(A117,TD!$Q$6:$W$35,6,FALSE)</f>
        <v>0</v>
      </c>
      <c r="J118" s="14">
        <f>+VLOOKUP(A117,TD!$Q$6:$W$35,3,FALSE)+VLOOKUP(A117,TD!$Q$6:$W$35,4,FALSE)</f>
        <v>0</v>
      </c>
      <c r="K118" s="15">
        <f>+H118/G118</f>
        <v>1</v>
      </c>
    </row>
    <row r="119" spans="1:11" x14ac:dyDescent="0.25">
      <c r="A119" s="115"/>
      <c r="B119" s="30" t="s">
        <v>1687</v>
      </c>
      <c r="C119" s="12">
        <f>+VLOOKUP(A117,TD!$A$118:$E$130,5,FALSE)</f>
        <v>8</v>
      </c>
      <c r="D119" s="12">
        <f>+VLOOKUP(A117,TD!$A$118:$E$130,2,FALSE)+VLOOKUP(A117,TD!$A$118:$E$130,3,FALSE)</f>
        <v>7</v>
      </c>
      <c r="E119" s="12">
        <f>+VLOOKUP(A117,TD!$A$118:$E$130,4,FALSE)</f>
        <v>1</v>
      </c>
      <c r="F119" s="13">
        <f>+D119/C119</f>
        <v>0.875</v>
      </c>
      <c r="G119" s="14">
        <f>+VLOOKUP(A117,TD!$J$6:$O$27,6,FALSE)</f>
        <v>18</v>
      </c>
      <c r="H119" s="14">
        <f>+VLOOKUP(A117,TD!$J$6:$O$27,2,FALSE)+VLOOKUP(A117,TD!$J$6:$O$27,4,FALSE)</f>
        <v>16</v>
      </c>
      <c r="I119" s="14">
        <f>+VLOOKUP(A117,TD!$J$6:$O$27,5,FALSE)</f>
        <v>1</v>
      </c>
      <c r="J119" s="14">
        <f>+VLOOKUP(A117,TD!$J$6:$O$27,3,FALSE)</f>
        <v>1</v>
      </c>
      <c r="K119" s="15">
        <f>+H119/G119</f>
        <v>0.88888888888888884</v>
      </c>
    </row>
    <row r="120" spans="1:11" ht="15.75" thickBot="1" x14ac:dyDescent="0.3">
      <c r="A120" s="116"/>
      <c r="B120" s="48" t="s">
        <v>1686</v>
      </c>
      <c r="C120" s="49">
        <f>+VLOOKUP(A117,'INDICADOR EXTERNO'!$A$9:$J$40,2,FALSE)</f>
        <v>0</v>
      </c>
      <c r="D120" s="49">
        <f>+VLOOKUP(A117,'INDICADOR EXTERNO'!$A$9:$J$40,3,FALSE)</f>
        <v>0</v>
      </c>
      <c r="E120" s="49">
        <f>+VLOOKUP(A117,'INDICADOR EXTERNO'!$A$9:$J$40,4,FALSE)</f>
        <v>0</v>
      </c>
      <c r="F120" s="92" t="s">
        <v>1684</v>
      </c>
      <c r="G120" s="91">
        <f>+VLOOKUP(A117,'INDICADOR EXTERNO'!$A$9:$J$40,6,FALSE)</f>
        <v>1</v>
      </c>
      <c r="H120" s="51">
        <f>+VLOOKUP(A117,'INDICADOR EXTERNO'!$A$9:$J$40,7,FALSE)</f>
        <v>0</v>
      </c>
      <c r="I120" s="51">
        <f>+VLOOKUP(A117,'INDICADOR EXTERNO'!$A$9:$J$40,8,FALSE)</f>
        <v>0</v>
      </c>
      <c r="J120" s="51">
        <f>+VLOOKUP(A117,'INDICADOR EXTERNO'!$A$9:$J$40,9,FALSE)</f>
        <v>1</v>
      </c>
      <c r="K120" s="52">
        <f>+H120/G120</f>
        <v>0</v>
      </c>
    </row>
    <row r="121" spans="1:11" s="32" customFormat="1" x14ac:dyDescent="0.25">
      <c r="A121" s="114" t="s">
        <v>68</v>
      </c>
      <c r="B121" s="43" t="s">
        <v>1690</v>
      </c>
      <c r="C121" s="44">
        <f>+VLOOKUP(A121,TD!$A$46:$F$69,5,FALSE)</f>
        <v>7</v>
      </c>
      <c r="D121" s="44">
        <f>+VLOOKUP(A121,TD!$A$46:$F$81,2,FALSE)+VLOOKUP(A121,TD!$A$46:$F$81,3,FALSE)</f>
        <v>6</v>
      </c>
      <c r="E121" s="44">
        <f>+VLOOKUP(A121,TD!$A$46:$F$81,4,FALSE)</f>
        <v>1</v>
      </c>
      <c r="F121" s="45">
        <f t="shared" si="5"/>
        <v>0.8571428571428571</v>
      </c>
      <c r="G121" s="46">
        <f>+VLOOKUP($A121,TD!$A$6:$H$35,7,FALSE)</f>
        <v>28</v>
      </c>
      <c r="H121" s="46">
        <f>+VLOOKUP($A121,TD!$A$7:$C$35,2,FALSE)+VLOOKUP($A121,TD!$A$7:$F$35,5,FALSE)</f>
        <v>19</v>
      </c>
      <c r="I121" s="46">
        <f>+VLOOKUP($A121,TD!$A$6:$G$35,6,FALSE)</f>
        <v>1</v>
      </c>
      <c r="J121" s="46">
        <f>+VLOOKUP(A121,TD!$A$6:$H$35,3,FALSE)+VLOOKUP(A121,TD!$A$6:$H$35,4,FALSE)</f>
        <v>8</v>
      </c>
      <c r="K121" s="47">
        <f t="shared" si="6"/>
        <v>0.6785714285714286</v>
      </c>
    </row>
    <row r="122" spans="1:11" x14ac:dyDescent="0.25">
      <c r="A122" s="115"/>
      <c r="B122" s="30" t="s">
        <v>1448</v>
      </c>
      <c r="C122" s="12">
        <f>+VLOOKUP(DesagregadoPM!A121,TD!$A$85:$E$104,5,FALSE)</f>
        <v>6</v>
      </c>
      <c r="D122" s="12">
        <f>+VLOOKUP(DesagregadoPM!A121,TD!$A$85:$E$104,2,FALSE)+VLOOKUP(DesagregadoPM!A121,TD!$A$85:$E$104,3,FALSE)</f>
        <v>5</v>
      </c>
      <c r="E122" s="12">
        <f>+VLOOKUP(A121,TD!$A$85:$E$104,4,FALSE)</f>
        <v>1</v>
      </c>
      <c r="F122" s="13">
        <f>+D122/C122</f>
        <v>0.83333333333333337</v>
      </c>
      <c r="G122" s="14">
        <f>+VLOOKUP(A121,TD!$Q$6:$W$35,7,FALSE)</f>
        <v>24</v>
      </c>
      <c r="H122" s="14">
        <f>+VLOOKUP(A121,TD!$Q$6:$W$35,2,FALSE)+VLOOKUP(A121,TD!$Q$6:$W$35,5,FALSE)</f>
        <v>15</v>
      </c>
      <c r="I122" s="14">
        <f>+VLOOKUP(A121,TD!$Q$6:$W$35,6,FALSE)</f>
        <v>1</v>
      </c>
      <c r="J122" s="14">
        <f>+VLOOKUP(A121,TD!$Q$6:$W$35,3,FALSE)+VLOOKUP(A121,TD!$Q$6:$W$35,4,FALSE)</f>
        <v>8</v>
      </c>
      <c r="K122" s="15">
        <f>+H122/G122</f>
        <v>0.625</v>
      </c>
    </row>
    <row r="123" spans="1:11" x14ac:dyDescent="0.25">
      <c r="A123" s="115"/>
      <c r="B123" s="30" t="s">
        <v>1687</v>
      </c>
      <c r="C123" s="12">
        <f>+VLOOKUP(A121,TD!$A$118:$E$130,5,FALSE)</f>
        <v>1</v>
      </c>
      <c r="D123" s="12">
        <f>+VLOOKUP(A121,TD!$A$118:$E$130,2,FALSE)+VLOOKUP(A121,TD!$A$118:$E$130,3,FALSE)</f>
        <v>1</v>
      </c>
      <c r="E123" s="12">
        <f>+VLOOKUP(A121,TD!$A$118:$E$130,4,FALSE)</f>
        <v>0</v>
      </c>
      <c r="F123" s="13">
        <f>+D123/C123</f>
        <v>1</v>
      </c>
      <c r="G123" s="14">
        <f>+VLOOKUP(A121,TD!$J$6:$O$27,6,FALSE)</f>
        <v>4</v>
      </c>
      <c r="H123" s="14">
        <f>+VLOOKUP(A121,TD!$J$6:$O$27,2,FALSE)+VLOOKUP(A121,TD!$J$6:$O$27,4,FALSE)</f>
        <v>4</v>
      </c>
      <c r="I123" s="14">
        <f>+VLOOKUP(A121,TD!$J$6:$O$27,5,FALSE)</f>
        <v>0</v>
      </c>
      <c r="J123" s="14">
        <f>+VLOOKUP(A121,TD!$J$6:$O$27,3,FALSE)</f>
        <v>0</v>
      </c>
      <c r="K123" s="15">
        <f>+H123/G123</f>
        <v>1</v>
      </c>
    </row>
    <row r="124" spans="1:11" ht="15.75" thickBot="1" x14ac:dyDescent="0.3">
      <c r="A124" s="116"/>
      <c r="B124" s="48" t="s">
        <v>1686</v>
      </c>
      <c r="C124" s="49">
        <f>+VLOOKUP(A121,'INDICADOR EXTERNO'!$A$9:$J$40,2,FALSE)</f>
        <v>0</v>
      </c>
      <c r="D124" s="49">
        <f>+VLOOKUP(A121,'INDICADOR EXTERNO'!$A$9:$J$40,3,FALSE)</f>
        <v>0</v>
      </c>
      <c r="E124" s="49">
        <f>+VLOOKUP(A121,'INDICADOR EXTERNO'!$A$9:$J$40,4,FALSE)</f>
        <v>0</v>
      </c>
      <c r="F124" s="92" t="s">
        <v>1684</v>
      </c>
      <c r="G124" s="91">
        <f>+VLOOKUP(A121,'INDICADOR EXTERNO'!$A$9:$J$40,6,FALSE)</f>
        <v>0</v>
      </c>
      <c r="H124" s="51">
        <f>+VLOOKUP(A121,'INDICADOR EXTERNO'!$A$9:$J$40,7,FALSE)</f>
        <v>0</v>
      </c>
      <c r="I124" s="51">
        <f>+VLOOKUP(A121,'INDICADOR EXTERNO'!$A$9:$J$40,8,FALSE)</f>
        <v>0</v>
      </c>
      <c r="J124" s="51">
        <f>+VLOOKUP(A121,'INDICADOR EXTERNO'!$A$9:$J$40,9,FALSE)</f>
        <v>0</v>
      </c>
      <c r="K124" s="52" t="s">
        <v>1684</v>
      </c>
    </row>
    <row r="125" spans="1:11" s="32" customFormat="1" x14ac:dyDescent="0.25">
      <c r="A125" s="114" t="s">
        <v>49</v>
      </c>
      <c r="B125" s="43" t="s">
        <v>1690</v>
      </c>
      <c r="C125" s="44">
        <f>+VLOOKUP(A125,TD!$A$46:$F$69,5,FALSE)</f>
        <v>4</v>
      </c>
      <c r="D125" s="44">
        <f>+VLOOKUP(A125,TD!$A$46:$F$81,2,FALSE)+VLOOKUP(A125,TD!$A$46:$F$81,3,FALSE)</f>
        <v>4</v>
      </c>
      <c r="E125" s="44">
        <f>+VLOOKUP(A125,TD!$A$46:$F$81,4,FALSE)</f>
        <v>0</v>
      </c>
      <c r="F125" s="45">
        <f t="shared" si="5"/>
        <v>1</v>
      </c>
      <c r="G125" s="46">
        <f>+VLOOKUP($A125,TD!$A$6:$H$35,7,FALSE)</f>
        <v>47</v>
      </c>
      <c r="H125" s="46">
        <f>+VLOOKUP($A125,TD!$A$7:$C$35,2,FALSE)+VLOOKUP($A125,TD!$A$7:$F$35,5,FALSE)</f>
        <v>28</v>
      </c>
      <c r="I125" s="46">
        <f>+VLOOKUP($A125,TD!$A$6:$G$35,6,FALSE)</f>
        <v>0</v>
      </c>
      <c r="J125" s="46">
        <f>+VLOOKUP(A125,TD!$A$6:$H$35,3,FALSE)+VLOOKUP(A125,TD!$A$6:$H$35,4,FALSE)</f>
        <v>19</v>
      </c>
      <c r="K125" s="47">
        <f t="shared" si="6"/>
        <v>0.5957446808510638</v>
      </c>
    </row>
    <row r="126" spans="1:11" x14ac:dyDescent="0.25">
      <c r="A126" s="115"/>
      <c r="B126" s="30" t="s">
        <v>1448</v>
      </c>
      <c r="C126" s="12">
        <f>+VLOOKUP(DesagregadoPM!A125,TD!$A$85:$E$104,5,FALSE)</f>
        <v>1</v>
      </c>
      <c r="D126" s="12">
        <f>+VLOOKUP(DesagregadoPM!A125,TD!$A$85:$E$104,2,FALSE)+VLOOKUP(DesagregadoPM!A125,TD!$A$85:$E$104,3,FALSE)</f>
        <v>1</v>
      </c>
      <c r="E126" s="12">
        <f>+VLOOKUP(A125,TD!$A$85:$E$104,4,FALSE)</f>
        <v>0</v>
      </c>
      <c r="F126" s="13">
        <f>+D126/C126</f>
        <v>1</v>
      </c>
      <c r="G126" s="14">
        <f>+VLOOKUP(A125,TD!$Q$6:$W$35,7,FALSE)</f>
        <v>33</v>
      </c>
      <c r="H126" s="14">
        <f>+VLOOKUP(A125,TD!$Q$6:$W$35,2,FALSE)+VLOOKUP(A125,TD!$Q$6:$W$35,5,FALSE)</f>
        <v>23</v>
      </c>
      <c r="I126" s="14">
        <f>+VLOOKUP(A125,TD!$Q$6:$W$35,6,FALSE)</f>
        <v>0</v>
      </c>
      <c r="J126" s="14">
        <f>+VLOOKUP(A125,TD!$Q$6:$W$35,3,FALSE)+VLOOKUP(A125,TD!$Q$6:$W$35,4,FALSE)</f>
        <v>10</v>
      </c>
      <c r="K126" s="15">
        <f>+H126/G126</f>
        <v>0.69696969696969702</v>
      </c>
    </row>
    <row r="127" spans="1:11" x14ac:dyDescent="0.25">
      <c r="A127" s="115"/>
      <c r="B127" s="30" t="s">
        <v>1687</v>
      </c>
      <c r="C127" s="12">
        <f>+VLOOKUP(A125,TD!$A$118:$E$130,5,FALSE)</f>
        <v>3</v>
      </c>
      <c r="D127" s="12">
        <f>+VLOOKUP(A125,TD!$A$118:$E$130,2,FALSE)+VLOOKUP(A125,TD!$A$118:$E$130,3,FALSE)</f>
        <v>3</v>
      </c>
      <c r="E127" s="12">
        <f>+VLOOKUP(A125,TD!$A$118:$E$130,4,FALSE)</f>
        <v>0</v>
      </c>
      <c r="F127" s="13">
        <f>+D127/C127</f>
        <v>1</v>
      </c>
      <c r="G127" s="14">
        <f>+VLOOKUP(A125,TD!$J$6:$O$27,6,FALSE)</f>
        <v>14</v>
      </c>
      <c r="H127" s="14">
        <f>+VLOOKUP(A125,TD!$J$6:$O$27,2,FALSE)+VLOOKUP(A125,TD!$J$6:$O$27,4,FALSE)</f>
        <v>5</v>
      </c>
      <c r="I127" s="14">
        <f>+VLOOKUP(A125,TD!$J$6:$O$27,5,FALSE)</f>
        <v>0</v>
      </c>
      <c r="J127" s="14">
        <f>+VLOOKUP(A125,TD!$J$6:$O$27,3,FALSE)</f>
        <v>9</v>
      </c>
      <c r="K127" s="15">
        <f>+H127/G127</f>
        <v>0.35714285714285715</v>
      </c>
    </row>
    <row r="128" spans="1:11" ht="15.75" thickBot="1" x14ac:dyDescent="0.3">
      <c r="A128" s="116"/>
      <c r="B128" s="48" t="s">
        <v>1686</v>
      </c>
      <c r="C128" s="49">
        <f>+VLOOKUP(A125,'INDICADOR EXTERNO'!$A$9:$J$40,2,FALSE)</f>
        <v>0</v>
      </c>
      <c r="D128" s="49">
        <f>+VLOOKUP(A125,'INDICADOR EXTERNO'!$A$9:$J$40,3,FALSE)</f>
        <v>0</v>
      </c>
      <c r="E128" s="49">
        <f>+VLOOKUP(A125,'INDICADOR EXTERNO'!$A$9:$J$40,4,FALSE)</f>
        <v>0</v>
      </c>
      <c r="F128" s="92" t="s">
        <v>1684</v>
      </c>
      <c r="G128" s="91">
        <f>+VLOOKUP(A125,'INDICADOR EXTERNO'!$A$9:$J$40,6,FALSE)</f>
        <v>1</v>
      </c>
      <c r="H128" s="51">
        <f>+VLOOKUP(A125,'INDICADOR EXTERNO'!$A$9:$J$40,7,FALSE)</f>
        <v>1</v>
      </c>
      <c r="I128" s="51">
        <f>+VLOOKUP(A125,'INDICADOR EXTERNO'!$A$9:$J$40,8,FALSE)</f>
        <v>0</v>
      </c>
      <c r="J128" s="51">
        <f>+VLOOKUP(A125,'INDICADOR EXTERNO'!$A$9:$J$40,9,FALSE)</f>
        <v>0</v>
      </c>
      <c r="K128" s="52">
        <f>+H128/G128</f>
        <v>1</v>
      </c>
    </row>
    <row r="129" spans="1:11" s="32" customFormat="1" x14ac:dyDescent="0.25">
      <c r="A129" s="114" t="s">
        <v>87</v>
      </c>
      <c r="B129" s="43" t="s">
        <v>1690</v>
      </c>
      <c r="C129" s="44">
        <f>+VLOOKUP(A129,TD!$A$46:$F$69,5,FALSE)</f>
        <v>1</v>
      </c>
      <c r="D129" s="44">
        <f>+VLOOKUP(A129,TD!$A$46:$F$81,2,FALSE)+VLOOKUP(A129,TD!$A$46:$F$81,3,FALSE)</f>
        <v>1</v>
      </c>
      <c r="E129" s="44">
        <f>+VLOOKUP(A129,TD!$A$46:$F$81,4,FALSE)</f>
        <v>0</v>
      </c>
      <c r="F129" s="45">
        <f t="shared" si="5"/>
        <v>1</v>
      </c>
      <c r="G129" s="46">
        <f>+VLOOKUP($A129,TD!$A$6:$H$35,7,FALSE)</f>
        <v>12</v>
      </c>
      <c r="H129" s="46">
        <f>+VLOOKUP($A129,TD!$A$7:$C$35,2,FALSE)+VLOOKUP($A129,TD!$A$7:$F$35,5,FALSE)</f>
        <v>12</v>
      </c>
      <c r="I129" s="46">
        <f>+VLOOKUP($A129,TD!$A$6:$G$35,6,FALSE)</f>
        <v>0</v>
      </c>
      <c r="J129" s="46">
        <f>+VLOOKUP(A129,TD!$A$6:$H$35,3,FALSE)+VLOOKUP(A129,TD!$A$6:$H$35,4,FALSE)</f>
        <v>0</v>
      </c>
      <c r="K129" s="57">
        <f t="shared" si="6"/>
        <v>1</v>
      </c>
    </row>
    <row r="130" spans="1:11" x14ac:dyDescent="0.25">
      <c r="A130" s="115"/>
      <c r="B130" s="30" t="s">
        <v>1448</v>
      </c>
      <c r="C130" s="12">
        <f>+VLOOKUP(DesagregadoPM!A129,TD!$A$85:$E$104,5,FALSE)</f>
        <v>1</v>
      </c>
      <c r="D130" s="12">
        <f>+VLOOKUP(DesagregadoPM!A129,TD!$A$85:$E$104,2,FALSE)+VLOOKUP(DesagregadoPM!A129,TD!$A$85:$E$104,3,FALSE)</f>
        <v>1</v>
      </c>
      <c r="E130" s="12">
        <f>+VLOOKUP(A129,TD!$A$85:$E$104,4,FALSE)</f>
        <v>0</v>
      </c>
      <c r="F130" s="13">
        <f>+D130/C130</f>
        <v>1</v>
      </c>
      <c r="G130" s="14">
        <f>+VLOOKUP(A129,TD!$Q$6:$W$35,7,FALSE)</f>
        <v>12</v>
      </c>
      <c r="H130" s="14">
        <f>+VLOOKUP(A129,TD!$Q$6:$W$35,2,FALSE)+VLOOKUP(A129,TD!$Q$6:$W$35,5,FALSE)</f>
        <v>12</v>
      </c>
      <c r="I130" s="14">
        <f>+VLOOKUP(A129,TD!$Q$6:$W$35,6,FALSE)</f>
        <v>0</v>
      </c>
      <c r="J130" s="14">
        <f>+VLOOKUP(A129,TD!$Q$6:$W$35,3,FALSE)+VLOOKUP(A129,TD!$Q$6:$W$35,4,FALSE)</f>
        <v>0</v>
      </c>
      <c r="K130" s="15">
        <f>+H130/G130</f>
        <v>1</v>
      </c>
    </row>
    <row r="131" spans="1:11" x14ac:dyDescent="0.25">
      <c r="A131" s="115"/>
      <c r="B131" s="30" t="s">
        <v>1687</v>
      </c>
      <c r="C131" s="12">
        <v>0</v>
      </c>
      <c r="D131" s="12">
        <v>0</v>
      </c>
      <c r="E131" s="12">
        <v>0</v>
      </c>
      <c r="F131" s="13" t="s">
        <v>1684</v>
      </c>
      <c r="G131" s="14">
        <v>0</v>
      </c>
      <c r="H131" s="14">
        <v>0</v>
      </c>
      <c r="I131" s="14">
        <v>0</v>
      </c>
      <c r="J131" s="14">
        <v>0</v>
      </c>
      <c r="K131" s="15" t="s">
        <v>1684</v>
      </c>
    </row>
    <row r="132" spans="1:11" ht="15.75" thickBot="1" x14ac:dyDescent="0.3">
      <c r="A132" s="116"/>
      <c r="B132" s="48" t="s">
        <v>1686</v>
      </c>
      <c r="C132" s="49">
        <f>+VLOOKUP(A129,'INDICADOR EXTERNO'!$A$9:$J$40,2,FALSE)</f>
        <v>0</v>
      </c>
      <c r="D132" s="49">
        <f>+VLOOKUP(A129,'INDICADOR EXTERNO'!$A$9:$J$40,3,FALSE)</f>
        <v>0</v>
      </c>
      <c r="E132" s="49">
        <f>+VLOOKUP(A129,'INDICADOR EXTERNO'!$A$9:$J$40,4,FALSE)</f>
        <v>0</v>
      </c>
      <c r="F132" s="92" t="s">
        <v>1684</v>
      </c>
      <c r="G132" s="91">
        <f>+VLOOKUP(A129,'INDICADOR EXTERNO'!$A$9:$J$40,6,FALSE)</f>
        <v>1</v>
      </c>
      <c r="H132" s="51">
        <f>+VLOOKUP(A129,'INDICADOR EXTERNO'!$A$9:$J$40,7,FALSE)</f>
        <v>1</v>
      </c>
      <c r="I132" s="51">
        <f>+VLOOKUP(A129,'INDICADOR EXTERNO'!$A$9:$J$40,8,FALSE)</f>
        <v>0</v>
      </c>
      <c r="J132" s="51">
        <f>+VLOOKUP(A129,'INDICADOR EXTERNO'!$A$9:$J$40,9,FALSE)</f>
        <v>0</v>
      </c>
      <c r="K132" s="52">
        <f>+H132/G132</f>
        <v>1</v>
      </c>
    </row>
    <row r="133" spans="1:11" ht="15.75" thickBot="1" x14ac:dyDescent="0.3">
      <c r="A133" s="33" t="s">
        <v>1459</v>
      </c>
      <c r="B133" s="53"/>
      <c r="C133" s="53">
        <f>SUM(C14:C129)</f>
        <v>241</v>
      </c>
      <c r="D133" s="53">
        <f>SUM(D14:D129)</f>
        <v>197</v>
      </c>
      <c r="E133" s="53">
        <f>SUM(E14:E129)</f>
        <v>44</v>
      </c>
      <c r="F133" s="54">
        <f>+D133/C133</f>
        <v>0.81742738589211617</v>
      </c>
      <c r="G133" s="55">
        <f>SUM(G14:G129)</f>
        <v>1322</v>
      </c>
      <c r="H133" s="55">
        <f>SUM(H14:H129)</f>
        <v>1001</v>
      </c>
      <c r="I133" s="55">
        <f>SUM(I14:I129)</f>
        <v>44</v>
      </c>
      <c r="J133" s="55">
        <f>SUM(J14:J129)</f>
        <v>277</v>
      </c>
      <c r="K133" s="56">
        <f t="shared" si="6"/>
        <v>0.75718608169440238</v>
      </c>
    </row>
    <row r="134" spans="1:11" x14ac:dyDescent="0.25">
      <c r="A134" s="1"/>
    </row>
    <row r="135" spans="1:11" x14ac:dyDescent="0.25">
      <c r="A135" s="1"/>
    </row>
    <row r="136" spans="1:11" x14ac:dyDescent="0.25">
      <c r="A136" s="1"/>
    </row>
    <row r="137" spans="1:11" x14ac:dyDescent="0.25">
      <c r="A137" s="1"/>
    </row>
    <row r="138" spans="1:11" x14ac:dyDescent="0.25">
      <c r="A138" s="1"/>
    </row>
    <row r="139" spans="1:11" x14ac:dyDescent="0.25">
      <c r="A139" s="1"/>
    </row>
    <row r="140" spans="1:11" x14ac:dyDescent="0.25">
      <c r="A140" s="1"/>
    </row>
    <row r="141" spans="1:11" x14ac:dyDescent="0.25">
      <c r="A141" s="1"/>
    </row>
  </sheetData>
  <autoFilter ref="A8:K133"/>
  <mergeCells count="35">
    <mergeCell ref="A113:A116"/>
    <mergeCell ref="A117:A120"/>
    <mergeCell ref="A121:A124"/>
    <mergeCell ref="A125:A128"/>
    <mergeCell ref="A129:A132"/>
    <mergeCell ref="A109:A112"/>
    <mergeCell ref="A64:A67"/>
    <mergeCell ref="A68:A71"/>
    <mergeCell ref="A72:A75"/>
    <mergeCell ref="A76:A79"/>
    <mergeCell ref="A80:A83"/>
    <mergeCell ref="A84:A87"/>
    <mergeCell ref="A89:A92"/>
    <mergeCell ref="A93:A96"/>
    <mergeCell ref="A97:A100"/>
    <mergeCell ref="A101:A104"/>
    <mergeCell ref="A105:A108"/>
    <mergeCell ref="A60:A63"/>
    <mergeCell ref="A15:A18"/>
    <mergeCell ref="A19:A22"/>
    <mergeCell ref="A23:A26"/>
    <mergeCell ref="A27:A30"/>
    <mergeCell ref="A31:A34"/>
    <mergeCell ref="A35:A38"/>
    <mergeCell ref="A39:A42"/>
    <mergeCell ref="A43:A46"/>
    <mergeCell ref="A48:A51"/>
    <mergeCell ref="A52:A55"/>
    <mergeCell ref="A56:A59"/>
    <mergeCell ref="A2:K2"/>
    <mergeCell ref="A3:K3"/>
    <mergeCell ref="A4:K4"/>
    <mergeCell ref="A5:K5"/>
    <mergeCell ref="C7:F7"/>
    <mergeCell ref="G7:K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TD</vt:lpstr>
      <vt:lpstr>Base de Datos EXTERNOS</vt:lpstr>
      <vt:lpstr>INDICADOR EXTERNO</vt:lpstr>
      <vt:lpstr>Base de Datos PMI</vt:lpstr>
      <vt:lpstr>INDICADOR INTERNO</vt:lpstr>
      <vt:lpstr>DesagregadoPM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Nohra Lucia Forero Cespedes</dc:creator>
  <cp:lastModifiedBy>Adriana Mabel Nino Acosta</cp:lastModifiedBy>
  <dcterms:created xsi:type="dcterms:W3CDTF">2018-01-04T19:47:46Z</dcterms:created>
  <dcterms:modified xsi:type="dcterms:W3CDTF">2018-11-08T02:01:04Z</dcterms:modified>
</cp:coreProperties>
</file>