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7-710\Seguimiento procesos\Informes\LEY TRANSPARENCIA\"/>
    </mc:Choice>
  </mc:AlternateContent>
  <bookViews>
    <workbookView xWindow="0" yWindow="0" windowWidth="28800" windowHeight="12435"/>
  </bookViews>
  <sheets>
    <sheet name="ADJUDICADOS CONS" sheetId="4" r:id="rId1"/>
    <sheet name="ADJ ENERO" sheetId="5" r:id="rId2"/>
    <sheet name="ADJ FEBRERO" sheetId="7" r:id="rId3"/>
    <sheet name="ADJ MARZO" sheetId="8" r:id="rId4"/>
    <sheet name="ADJ ABRIL" sheetId="9" r:id="rId5"/>
    <sheet name="ADJ MAYO" sheetId="10" r:id="rId6"/>
    <sheet name="ADJ JUNIO" sheetId="11" r:id="rId7"/>
    <sheet name="ADJ JULIO" sheetId="12" r:id="rId8"/>
    <sheet name="ADJ AGOSTO" sheetId="13" r:id="rId9"/>
    <sheet name="ADJ SEPTIEMBRE" sheetId="14" r:id="rId10"/>
  </sheets>
  <calcPr calcId="152511"/>
</workbook>
</file>

<file path=xl/calcChain.xml><?xml version="1.0" encoding="utf-8"?>
<calcChain xmlns="http://schemas.openxmlformats.org/spreadsheetml/2006/main">
  <c r="A56" i="4" l="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D36" i="14"/>
  <c r="A15" i="14"/>
  <c r="A16" i="14" s="1"/>
  <c r="A17" i="14" s="1"/>
  <c r="A18" i="14" s="1"/>
  <c r="A19" i="14" s="1"/>
  <c r="A20" i="14" s="1"/>
  <c r="A21" i="14" s="1"/>
  <c r="A22" i="14" s="1"/>
  <c r="A23" i="14" s="1"/>
  <c r="A24" i="14" s="1"/>
  <c r="A25" i="14" s="1"/>
  <c r="A26" i="14" s="1"/>
  <c r="A27" i="14" s="1"/>
  <c r="A28" i="14" s="1"/>
  <c r="A29" i="14" s="1"/>
  <c r="A30" i="14" s="1"/>
  <c r="D34" i="14" l="1"/>
  <c r="I49" i="4"/>
  <c r="D20" i="13"/>
  <c r="I8" i="13"/>
  <c r="D18" i="13"/>
  <c r="D25" i="12" l="1"/>
  <c r="D23" i="12"/>
  <c r="D21" i="11"/>
  <c r="D19" i="11"/>
  <c r="D16" i="10" l="1"/>
  <c r="D14" i="10"/>
  <c r="D14" i="9" l="1"/>
  <c r="D12" i="9"/>
  <c r="D22" i="8" l="1"/>
  <c r="D24" i="8"/>
  <c r="D16" i="7"/>
  <c r="D17" i="5" l="1"/>
  <c r="I9" i="5"/>
  <c r="I8" i="5"/>
  <c r="I9" i="4" l="1"/>
  <c r="I8" i="4"/>
  <c r="D84" i="4" s="1"/>
  <c r="D82" i="4" l="1"/>
</calcChain>
</file>

<file path=xl/sharedStrings.xml><?xml version="1.0" encoding="utf-8"?>
<sst xmlns="http://schemas.openxmlformats.org/spreadsheetml/2006/main" count="724" uniqueCount="285">
  <si>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</si>
  <si>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</si>
  <si>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</si>
  <si>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</si>
  <si>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</si>
  <si>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</si>
  <si>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</si>
  <si>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</si>
  <si>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</si>
  <si>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</si>
  <si>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</si>
  <si>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</si>
  <si>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</si>
  <si>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</si>
  <si>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IDU-CMA-SGI-005-2016</t>
  </si>
  <si>
    <t>INTERVENTORÍA TÉCNICA, ADMINISTRATIVA, LEGAL, FINANCIERA, SOCIAL, AMBIENTAL Y DE SEGURIDAD Y SALUD EN EL TRABAJO PARA LAS BRIGADAS DE REACCIÓN VIAL PARA EJECUTAR A PRECIOS UNITARIOS Y A MONTO AGOTABLE LAS OBRAS Y ACTIVIDADES NECESARIAS PARA LA CONSERVACION DE LA MALLA VIAL ARTERIAL NO TRONCAL, GRUPOS 1 Y 2.</t>
  </si>
  <si>
    <t>G1:  CONSORCIO INTERVIAL URBANO (IAR PROYECTOS S.A.S.; BATEMAN INGENIERÍA S.A.)
G2: EUROESTUDOIS S.A.S.</t>
  </si>
  <si>
    <t>11 de enero de 2017</t>
  </si>
  <si>
    <t>G1: $ 1.294'288.037
G2: $ 1.431'108.368</t>
  </si>
  <si>
    <t>IDU-CMA-SGI-006-2016</t>
  </si>
  <si>
    <t>INTERVENTORÍA PARA EJECUTAR A PRECIOS UNITARIOS Y A MONTO AGOTABLE, LAS OBRAS Y ACTIVIDADES NECESARIAS PARA LA CONSERVACIÓN DE LA MALLA VIAL ARTERIAL TRONCAL Y LA MALLA VIAL QUE SOPORTA LAS RUTAS DEL SISTEMA INTEGRADO DE TRANSPORTE PÚBLICO – SITP, EN LA CIUDAD DE BOGOTÁ D.C. GRUPOS 1, 2 Y 3.</t>
  </si>
  <si>
    <t>G1:  CIVILTEC INGENIEROS LTDA.
G2: LA VIALIDAD LTDA.
G3: CONSULTORES TÉCNICOS Y ECONÓMICOS SAS-CONSULTÉCNICOS</t>
  </si>
  <si>
    <t>13 de enero de 2017</t>
  </si>
  <si>
    <t>G1: $ 1.326'692.232
G2: $ 1.326'692.291
G3: $ 1.326'643.280</t>
  </si>
  <si>
    <t>IDU-CMA-SGDU-013-2016</t>
  </si>
  <si>
    <t>ACTUALIZACIÓN DE LAS ESPECIFICACIONES TÉCNICAS GENERALES IDU ET-2011, A  PARTIR DE LOS RESULTADOS Y ANÁLISIS DE LOS ENSAYOS DE CAMPO Y LABORATORIO</t>
  </si>
  <si>
    <t>PONTIFICIA UNIVERSIDAD JAVERIANA</t>
  </si>
  <si>
    <t>19 de enero de 2017</t>
  </si>
  <si>
    <t>IDU-LP-SGGC-002-2016</t>
  </si>
  <si>
    <t>PRESTACIÓN DE SERVICIOS DE GESTIÓN DOCUMENTAL PARA EL PROCESAMIENTO  TÉCNICO DOCUMENTAL Y DIGITALIZACIÓN DE DOCUMENTOS EN EL SISTEMA DE INFORMACIÓN DE GESTIÓN DOCUMENTAL DEL INSTITUTO DE DESARROLLO URBANO - IDU.</t>
  </si>
  <si>
    <t>LOCKERS COLOMBIA S.A.S.</t>
  </si>
  <si>
    <t>IDU-CMA-SGI-003-2016</t>
  </si>
  <si>
    <t>INTERVENTORIA Y SUPERVISION ADMINISTRATIVA, OPERATIVA, TECNICA, FINANCIERA Y COMERCIAL A LA ETAPA DE OPERACION DE LOS CONTRATOS NO. 385, 386, 387 Y 388 DE 1999, CELEBRADOS POR EL IDU CON LA CONCESION PARQUEADERO CALLE 90 S.A., CONCESION PARQUEADERO CALLE 77 S.A., CONCESION PARQUEADERO CALLE 85 S.A., CONCESION PARQUEADERO CALLE 97 S.A., RESPECTIVAMENTE EN BOGOTA D.C.</t>
  </si>
  <si>
    <t>GC&amp;Q INGENIEROS CONSULTORES S.A.S.</t>
  </si>
  <si>
    <t>09 de febrero de 2017</t>
  </si>
  <si>
    <t>IDU-LP-SGI-009-2016</t>
  </si>
  <si>
    <t>CONSTRUCCIÓN DE LAS OBRAS DE ESTABILIZACIÓN DEL SECTOR DENOMINADO SAN JERÓNIMO DE YUSTE, UBICADO EN LA AVENIDA LOS CERROS POR CALLE 13 SUR, EN LA LOCALIDAD DE SAN CRISTÓBAL, EN BOGOTÁ D.C.</t>
  </si>
  <si>
    <t>GESTION RURAL Y URBANA S.A.S.</t>
  </si>
  <si>
    <t>21 de febrero de 2017</t>
  </si>
  <si>
    <t>IDU-LP-SGI-008-2016</t>
  </si>
  <si>
    <t>ESTUDIOS Y DISEÑOS Y OBRAS DE CONSERVACIÓN DE PUENTES PEATONALES EN BOGOTÁ D.C., INCLUYE SUPERESTRUCTURA, SUBESTRUCTURA Y ACCESOS.</t>
  </si>
  <si>
    <t>CONSTRUCCIONES AP S.A.S.</t>
  </si>
  <si>
    <t>27 de febrero de 2017</t>
  </si>
  <si>
    <t>IDU-CMA-DTC-022-2016</t>
  </si>
  <si>
    <t>INTERVENTORÍA TÉCNICA, ADMINISTRATIVA, LEGAL, FINANCIERA, SOCIAL, AMBIENTAL Y SST PARA LA CONSTRUCCIÓN DE LAS OBRAS    DE ESTABILIZACIÓN DEL SECTOR DENOMINADO SAN JERÓNIMO DE  YUSTE, UBICADO EN LA AVENIDA LOS CERROS POR CALLE 13 SUR, EN LA LOCALIDAD DE SAN CRISTÓBAL, EN BOGOTÁ D.C.</t>
  </si>
  <si>
    <t>CIVILE LTDA</t>
  </si>
  <si>
    <t>03 de marzo de 2017</t>
  </si>
  <si>
    <t>IDU-CMA-SGI-009-2016</t>
  </si>
  <si>
    <t>INTERVENTORÍA TÉCNICA, ADMINISTRATIVA, FINANCIERA, LEGAL, SOCIAL, AMBIENTAL, Y SST PARA LA ACTUALIZACIÓN, COMPLEMENTACIÓN O AJUSTES DE LOS ESTUDIOS Y DISEÑOS O ESTUDIOS Y DISEÑOS DE LA AVENIDA EL RINCÓN DESDE LA AVENIDA BOYACÁ HASTA LA CARRERA 91 Y DE LA INTERSECCIÓN AVENIDA EL RINCÓN POR AVENIDA BOYACÁ, ACUERDO 645 DE 2016, EN BOGOTÁ D.C.</t>
  </si>
  <si>
    <t>ARDANUY COLOMBIA S.A.S.</t>
  </si>
  <si>
    <t>06 de marzo de 2017</t>
  </si>
  <si>
    <t xml:space="preserve"> IDU-CMA-SGI-007-2016</t>
  </si>
  <si>
    <t>ESTUDIOS Y DISEÑOS DE LA AVENIDA EL RINCÓN DESDE LA AVENIDA BOYACÁ HASTA LA CARRERA 91  Y DE LA INTERSECCIÓN AVENIDA EL RINCÓN POR AVENIDA BOYACÁ, EN BOGOTÁ, D.C. ACUERDO 645 DE 2016</t>
  </si>
  <si>
    <t>CONSORCIO AVENIDA BOYACÁ (JORGE FANDIÑO S.A.S. - SESAC S.A.)</t>
  </si>
  <si>
    <t>IDU-CMA-DTM-011-2016</t>
  </si>
  <si>
    <t>INTERVENTORÍA TÉCNICA, ADMINISTRATIVA,  LEGAL, FINANCIERA, SOCIAL, AMBIENTAL Y DE SEGURIDAD Y SALUD EN EL TRABAJO PARA REALIZAR LOS ESTUDIOS Y DISEÑOS Y OBRAS DE CONSERVACIÓN DE PUENTES PEATONALES EN BOGOTÁ D.C., INCLUYE SUPERESTRUCTURA, SUBESTRUCTURA Y ACCESOS.</t>
  </si>
  <si>
    <t>INGENIERÍA Y CONSULTORÍA INGECON SAS</t>
  </si>
  <si>
    <t>07 de marzo de 2017</t>
  </si>
  <si>
    <t>IDU-CMA-SGI-023-2016</t>
  </si>
  <si>
    <t>ESTUDIOS Y DISEÑOS DE LA AVENIDA TINTAL DESDE LA  AVENIDA VILLAVICENCIO HASTA LA AVENIDA ALSACIA, AVENIDA ALSACIA DESDE  AVENIDA TINTAL  HASTA AVENIDA CONSTITUCION, AVENIDA CONSTITUCION DESDE AVENIDA ALSACIA HASTA AVENIDA CONSTITUCION Y AVENIDA BOSA DESDE AVENIDA CIUDAD DE CALI HASTA AVENIDA TINTAL EN BOGOTÁ D.C”.</t>
  </si>
  <si>
    <t xml:space="preserve">CONSORCIO SEDIC - CONCOL 023 conformado por SEDIC S.A. y CONCOL S.A.S. </t>
  </si>
  <si>
    <t>IDU-CMA-SGI-025-2016</t>
  </si>
  <si>
    <t>INTERVENTORÍA TÉCNICA, ADMINISTRATIVA, LEGAL, FINANCIERA, SOCIAL, AMBIENTAL  Y DE SEGURIDAD Y SALUD EN EL TRABAJO PARA REALIZAR LOS ESTUDIOS Y DISEÑOS DE LA AVENIDA TINTAL DESDE LA AVENIDA VILLAVICENCIO HASTA LA AVENIDA ALSACIA, AVENIDA ALSACIA DESDE AVENIDA TINTAL HASTA AVENIDA CONSTITUCION, AVENIDA CONSTITUCION DESDE AVENIDA ALSACIA HASTA AVENIDA CONSTITUCION Y AVENIDA BOSA DESDE AVENIDA CIUDAD DE CALI HASTA AVENIDA TINTAL EN  BOGOTÁ D.C.</t>
  </si>
  <si>
    <t xml:space="preserve">SESAC S.A.S. </t>
  </si>
  <si>
    <t>10 de marzo de 2017</t>
  </si>
  <si>
    <t>IDU-CMA-SGI-008-2016</t>
  </si>
  <si>
    <t>ESTUDIOS Y DISEÑOS DE LA INTERSECCIÓN A DESNIVEL DE LA AV. CIUDAD DE CALI POR AV. FERROCARRIL (ACUERDO N°. 645 DE 2016), EN LA LOCALIDAD DE FONTIBÓN, EN BOGOTÁ D.C.</t>
  </si>
  <si>
    <t>HMV CONSULTORÍAS S.A.S.</t>
  </si>
  <si>
    <t>16 de marzo de 2017</t>
  </si>
  <si>
    <t>IDU-CMA-DTD-010-2016</t>
  </si>
  <si>
    <t>INTERVENTORÍA TÉCNICA, ADMINISTRATIVA, FINANCIERA, LEGAL, SOCIAL, AMBIENTAL, Y SST PARA LA ACTUALIZACIÓN, COMPLEMENTACIÓN O AJUSTES DE LOS ESTUDIOS Y DISEÑOS DE LA INTERSECCIÓN A DESNIVEL DE LA AV. CIUDAD DE CALI (AK 86) POR AV. FERROCARRIL DE OCCIDENTE (AC 22), PROYECTO CÓDIGO DE OBRA 175 (ACUERDO N° 645 DE 2016), EN LA LOCALIDAD DE FONTIBÓN, EN BOGOTÁ D.C.</t>
  </si>
  <si>
    <t xml:space="preserve">INTEGRAL DISEÑOS E INTERVENTORIA SAS </t>
  </si>
  <si>
    <t>17 de marzo de 2017</t>
  </si>
  <si>
    <t>IDU-CMA-SGI-028-2016</t>
  </si>
  <si>
    <t>ACTUALIZACIÓN, COMPLEMENTACIÓN Y AJUSTES A LA FACTIBILIDAD, Y EJECUCIÓN DE LOS ESTUDIOS Y DISEÑOS DE LA AMPLIACIÓN DEL PORTAL TUNAL DEL SISTEMA TRANSMILENIO, EN BOGOTÁ D.C.</t>
  </si>
  <si>
    <t xml:space="preserve">INGETEC S.A </t>
  </si>
  <si>
    <t>IDU-CMA-DTD-029-2016</t>
  </si>
  <si>
    <t>INTERVENTORÍA TÉCNICA, ADMINISTRATIVA, LEGAL, FINANCIERA, SOCIAL, AMBIENTAL Y DE SEGURIDAD Y SALUD EN EL TRABAJO PARA REALIZAR LA ACTUALIZACIÓN Y AJUSTE DE FACTIBILIDAD, Y ESTUDIOS Y DISEÑOS DE LA AMPLIACIÓN PORTAL TUNAL DEL SISTEMA TRANSMILENIO, EN BOGOTÁ, D.C.”.</t>
  </si>
  <si>
    <t>INGENIERIA Y CONSULTORIA INGECON S.A.S.</t>
  </si>
  <si>
    <t>21 de marzo de 2017</t>
  </si>
  <si>
    <t>IDU-SAMC-DTAF-002-2017</t>
  </si>
  <si>
    <t>CONTRATAR EL ALQUILER E INSTALACIÓN DE UN (1) ASCENSOR, INCLUIDAS LAS OBRAS CIVILES Y ELÉCTRICAS NECESARIAS PARA LA SEDE IDU UBICADA EN LA CALLE 22 N° 6- 27, DE ACUERDO CON LAS ESPECIFICACIONES CONTENIDAS EN EL ANEXO TÉCNICO Y DEMÁS DOCUMENTOS INHERENTES AL CONTRATO.</t>
  </si>
  <si>
    <t>MÁQUINAS PROCESOS Y LOGÍSTICA M P &amp; L S.A.S</t>
  </si>
  <si>
    <t>30 de marzo de 2017</t>
  </si>
  <si>
    <t>AÑO 2017</t>
  </si>
  <si>
    <t>PROCESOS DE SELECCIÓN ADJUDICADOS ENERO</t>
  </si>
  <si>
    <t>PROCESOS DE SELECCIÓN ADJUDICADOS FEBRERO</t>
  </si>
  <si>
    <t>PROCESOS DE SELECCIÓN ADJUDICADOS MARZO</t>
  </si>
  <si>
    <t>PROCESOS DE SELECCIÓN ADJUDICADOS ABRIL</t>
  </si>
  <si>
    <t>PROCESOS DE SELECCIÓN ADJUDICADOS MAYO</t>
  </si>
  <si>
    <t>IDU-MC10%-SGGC-002-2017</t>
  </si>
  <si>
    <t>SERVICIO DE MONITOREO DE LA INFORMACIÓN QUE SE PUBLICA EN LOS DIFERENTES MEDIOS DE COMUNICACIÓN, RELACIONADA CON LA ENTIDAD Y EN GENERAL DEL SECTOR (MOVILIDAD-ADMINISTRACIÓN DISTRITAL), CON EL FIN DE HACER SEGUIMIENTO CONTINUO PARA LA RETROALIMENTACIÓN QUE GENERA UNIDAD DE CRITERIO PARA EL MANEJO DE LA INFORMACIÓN DEL IDU.</t>
  </si>
  <si>
    <t>MEDICIONES Y MEDIOS S.A.S.</t>
  </si>
  <si>
    <t>03 de mayo de 2017</t>
  </si>
  <si>
    <t>IDU-SAMC-DTAF-003-2017</t>
  </si>
  <si>
    <t>SERVICIOS DE MANTENIMIENTO, ACTUALIZACIÓN Y SOPORTE DE PLATAFORMA SEGURIDAD PERIMETRAL</t>
  </si>
  <si>
    <t>OPENLINK SISTEMAS DE REDES DE DATOS S.A.S.</t>
  </si>
  <si>
    <t>09 de mayo de 2017</t>
  </si>
  <si>
    <t>IDU-MC10%-DTAF-003-2017</t>
  </si>
  <si>
    <t>CONTRATAR BAJO EL SISTEMA DE PROVEEDURÍA INTEGRAL (OUTSOURCING) A PRECIOS FIJOS UNITARIOS Y A MONTO AGOTABLE EL SUMINISTRO DE ELEMENTOS DE PAPELERÍA, ÚTILES DE OFICINA, INSUMOS PARA IMPRESIÓN Y DISPOSITIVOS DE ALMACENAMIENTO INFORMÁTICO, REQUERIDOS PARA EL DESARROLLO DE LAS FUNCIONES DE LAS DIFERENTES DEPENDENCIAS DEL INSTITUTO DE DESARROLLO URBANO - IDU, QUE NO SE ENCUENTREN INCLUIDOS EN LOS ACUERDOS MACROS: SUMINISTRO PAPELERÍA Y ÚTILES DE OFICINA CCE-432-1-AMP-2016 Y CONSUMIBLES DE IMPRESIÓN CCE-538-1-AMP-2017.</t>
  </si>
  <si>
    <t>UNIPLES  S.A.</t>
  </si>
  <si>
    <t>31 de mayo de 2017</t>
  </si>
  <si>
    <t>IDU-MC10%-DTAF-001-2017</t>
  </si>
  <si>
    <t>CONTRATAR A PRECIO GLOBAL EL SERVICIO DE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 6-27.</t>
  </si>
  <si>
    <t>GPS ELECTRONICS LTDA</t>
  </si>
  <si>
    <t>05 de junio de 2017</t>
  </si>
  <si>
    <t>IDU-MC10%-DTAF-005-2017</t>
  </si>
  <si>
    <t>CONTRATAR A PRECIO SUNITARIOS FIJOS LA PRESTACIÓN DEL SERVICIO DE MANTENIMIENTO PREVENTIVO Y CORRECTIVO DE LAS PLANTAS ELÉCTRICAS DE PROPIEDAD DEL INSTITUTO DE DESARROLLO URBANO IDU, INCLUIDO EL SUMINISTRO DE INSUMOS Y REPUESTOS.</t>
  </si>
  <si>
    <t>IDU-MC10%-DTAF-004-2017</t>
  </si>
  <si>
    <t>CONTRATAR A PRECIOS UNITARIOS FIJOS Y A MONTO AGOTABLE LA APLICACIÓN DE 1400 BATERÍAS EN RIESGO PSICOSOCIAL, ASÍ COMO SU CORRESPONDIENTE TABULACIÓN, ANÁLISIS, INFORME, SOCIALIZACIÓN DE RESULTADOS, CRONOGRAMA DE INTERVENCIONES, DISEÑO DE UN PROGRAMA DE VIGILANCIA EPIDEMIOLÓGICA Y EJECUCIÓN DEL CRONOGRAMA DE INTERVENCIONES, PARA LOS SERVIDORES Y CONTRATISTAS DEL INSTITUTO DE DESARROLLO URBANO – IDU.</t>
  </si>
  <si>
    <t>ASOCIACIÓN INTERNACIONAL DE CONSULTORÍA S.A.S.</t>
  </si>
  <si>
    <t>15 de junio de 2017</t>
  </si>
  <si>
    <t>IDU-MC10%-DTAF-008-2017</t>
  </si>
  <si>
    <t>ADQUIRIR A PRECIOS UNITARIOS Y A MONTO AGOTABLE ELEMENTOS PARA CONSULTORIO MÉDICO, SALA DE ESTABILIZACIÓN Y BOTIQUINES PARA LAS SEDES DEL INSTITUTO DE DESARROLLO URBANO - IDU.</t>
  </si>
  <si>
    <t>S&amp;S SUMINISTROS EMPRESARIALES  S.A.S.</t>
  </si>
  <si>
    <t>20 de junio de 2017</t>
  </si>
  <si>
    <t>IDU-MC10%-DTAF-013-2017</t>
  </si>
  <si>
    <t>SERVICIO DE MENSAJERÍA INTERNA, ESPECIALIZADA Y/O EXPRESA DEL INSTITUTO DE DESARROLLO URBANO-IDU</t>
  </si>
  <si>
    <t>REDEX S.A.S.</t>
  </si>
  <si>
    <t>21 de junio de 2017</t>
  </si>
  <si>
    <t>IDU-MC10%-DTAF-009-2017</t>
  </si>
  <si>
    <t>ADQUIRIR A PRECIOS UNITARIOS Y A MONTO AGOTABLE CHALECOS PARA LOS COORDINADORES DE EVACUACIÓN DEL INSTITUTO DE DESARROLLO URBANO - IDU.</t>
  </si>
  <si>
    <t>GRUPO JARVAN Y DYS S.A.S.</t>
  </si>
  <si>
    <t>28 de junio de 2017</t>
  </si>
  <si>
    <t>IDU-SAMC-DTDP-005-2017</t>
  </si>
  <si>
    <t>PRESTAR EL SERVICIO ARRENDAMIENTO INTEGRAL DE CARROS VITRINAS OFICINA MÓVILES TEMPORALES PARA LA ATENCIÓN DE LA POBLACIÓN INVOLUCRADA EN LOS PROCESOS DE ADQUISICIÓN PREDIAL PARA DIFERENTES PROYECTOS DE INFRAESTRUCTURA VIAL DENOMINADOS PUNTOS DE ATENCIÓN IDU (PAI); QUE INCLUYE EL SERVICIO DE DISEÑO Y PRODUCCIÓN DE LOS ESPACIOS DE OFICINA, ASÍ COMO EL MONTAJE, MANTENIMIENTO, REUBICACIÓN Y REACONDICIONAMIENTO DE LAS MISMAS; ADEMÁS DEL MOBILIARIO, TRANSPORTE, CONEXIÓN A INTERNET ILIMITADA Y DESPLAZAMIENTOS TEMPORALES REQUERIDOS POR LA ENTIDAD.</t>
  </si>
  <si>
    <t>MARKETMEDIOS COMUNICACIONES S.A.</t>
  </si>
  <si>
    <t>PROCESOS DE SELECCIÓN ADJUDICADOS JUNIO</t>
  </si>
  <si>
    <t>IDU-SASI-DTAF-002-2017</t>
  </si>
  <si>
    <t>ACTUALIZACIÓN, RENOVACIÓN Y SOPORTE DEL LICENCIAMIENTO ANTIVIRUS BITDEFENDER GRAVITYZONE ADVANCED BUSINESS SECURITY DEL IDU.</t>
  </si>
  <si>
    <t>SOLUCIONES INTEGRALES S I S.A.S.</t>
  </si>
  <si>
    <t>29 de junio de 2017</t>
  </si>
  <si>
    <t>IDU-MC10%-DTAF-007-2017</t>
  </si>
  <si>
    <t>PROCESOS DE SELECCIÓN ADJUDICADOS JULIO</t>
  </si>
  <si>
    <t>PRESTAR EL SERVICIO DE MANTENIMIENTO CORRECTIVO POR DEMANDA CON BOLSA DE PARTES Y ELEMENTOS NUEVOS QUE SOPORTEN LA OPERACIÓN Y LOS EQUIPOS DE USUARIO FINAL DEL INSTITUTO DE DESARROLLO URBANO.</t>
  </si>
  <si>
    <t>COMPUSERTEC INGENIERÍA S.A.S.</t>
  </si>
  <si>
    <t>05 de julio de 2017</t>
  </si>
  <si>
    <t>IDU-SAMC-DTDP-006-2017</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</si>
  <si>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</si>
  <si>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CUIDAR LTDA.</t>
  </si>
  <si>
    <t>IDU-MC10%-SGGC-012-2017</t>
  </si>
  <si>
    <t>COMPRA DE EQUIPO DE VIDEO Y ACCESORIOS, PARA DOTAR LA OFICINA ASESORA DE COMUNICACIONES DEL IDU</t>
  </si>
  <si>
    <t>OBSERVER  MONITORING ONLINE LTDA</t>
  </si>
  <si>
    <t>06 de julio de 2017</t>
  </si>
  <si>
    <t>IDU-MC10%-DTAF-015-2017</t>
  </si>
  <si>
    <t>CONTRATAR A PRECIO UNITARIO FIJO Y A MONTO AGOTABLE EL SERVICIO DE RECARGA DE EXTINTORES, SUMINISTRO DE EXTINTORES Y DEMÁS ELEMENTOS COMPLEMENTARIOS, SEGÚN REQUERIMIENTOS DE LA ENTIDAD, PARA TODAS LAS SEDES Y VEHÍCULOS PROPIEDAD DEL INSTITUTO DE DESARROLLO URBANO - IDU.</t>
  </si>
  <si>
    <t>GESTIÓN EMPRESARIAL Y CONSULTORIA EN SEGURIDAD S.A.S</t>
  </si>
  <si>
    <t>12 de julio de 2017</t>
  </si>
  <si>
    <t>IDU-SAMC-DTAF-007-2017</t>
  </si>
  <si>
    <t>CONTRATAR EL PROGRAMA DE FORMACIÓN ORIENTADO A FORTALECER COMPETENCIAS DE LOS SERVIDORES DEL INSTITUTO DE DESARROLLO URBANO, DE ACUERDO CON LO ESTABLECIDO EN EL PLAN INSTITUCIONAL DE CAPACITACIÓN 2017.</t>
  </si>
  <si>
    <t>DITOCORP S.A.S</t>
  </si>
  <si>
    <t>17 de julio de 2017</t>
  </si>
  <si>
    <t>IDU-MC10%-DTAF-010-2017</t>
  </si>
  <si>
    <t>CONTRATAR A PRECIOS UNITARIOS FIJOS Y A MONTO AGOTABLE EXÁMENES PERIÓDICOS, VALORACIONES DE OPTOMETRÍA, VALORACIÓN POST-INCAPACIDAD Y/O REINTEGRO Y PRUEBA PSICOSENSOMÉTRICAS QUE INCLUYA (EXAMEN MÉDICO OCUPACIONAL CONDUCTOR: EXAMEN MÉDICO OCUPACIONAL OSTEO-MUSCULAR, VISIOMETRÍA, AUDIOMETRÍA, EXAMEN DE COORDINACIÓN MOTRIZ, PRUEBA PSICOLÓGICA. EXAMEN CONOCIMIENTOS DE TRANSITO Y APTITUD EN CONDUCCIÓN: EXAMEN TEÓRICO, EXAMEN PRÁCTICO, EXAMEN ALCOHOLIMETRÍA, EXAMEN DE SUSTANCIAS PSICOACTIVAS Y EXAMEN PSICOSENSOMÉTRICAS), PARA FUNCIONARIOS DEL INSTITUTO DE DESARROLLO URBANO – IDU Y EXFUNCIONARIOS DEL INSTITUTO (EN LOS CASOS DE REINTEGRO Y/O QUE DETERMINE LA LEY), DE CONFORMIDAD CON LA NORMATIVIDAD VIGENTE</t>
  </si>
  <si>
    <t>BIENESTAR Y SALUD EMPRESARIAL S.A.S</t>
  </si>
  <si>
    <t>IDU-MC10%-SGGC-014-2017</t>
  </si>
  <si>
    <t>SERVICIO DE CAPACITACIÓN EN LAS NORMAS ISO 9001:2015, ISO 14001:2015; ISO 26001:2010 Y OHSAS 18001:2007 Y FORMACIÓN DE AUDITORES INTERNOS</t>
  </si>
  <si>
    <t>COOPERATIVA MULTIACTIVA PARA LOS PROFESIONALES DEL SECTOR SALUD</t>
  </si>
  <si>
    <t>18 de julio de 2017</t>
  </si>
  <si>
    <t>IDU-MC10%-DTAF-011-2017</t>
  </si>
  <si>
    <t>SUSCRIPCIÓN POR UN AÑO A UNA APLICACIÓN WEB CON CONTENIDO NORMATIVO, LEGISLATIVO Y JURISPRUDENCIA</t>
  </si>
  <si>
    <t>POLITICA Y MEDIOS INVESTIGACIONES LTDA</t>
  </si>
  <si>
    <t>IDU-LP-SGI-002-2017</t>
  </si>
  <si>
    <t>OBRAS DE CONSERVACIÓN DE PUENTES VEHÍCULARES EN BOGOTÁ D.C., INCLUYE SUPERESTRUCTURA, SUBESTRUCTURA Y ACCESOS.</t>
  </si>
  <si>
    <t xml:space="preserve">CONSORCIO INFRAESTRUCTURA PUENTES 2017 </t>
  </si>
  <si>
    <t>24 de julio de 2017</t>
  </si>
  <si>
    <t>IDU-SASI-DTAF-001-2017</t>
  </si>
  <si>
    <t>COMPRA E INSTALACIÓN DE UPS Y BANCO DE BATERIAS</t>
  </si>
  <si>
    <t>AGWA S.A.S</t>
  </si>
  <si>
    <t>IDU-LP-SGI-001-2017</t>
  </si>
  <si>
    <t>EJECUCIÓN A MONTO AGOTABLE DE LAS OBRAS DE MANTENIMIENTO, MEJORAMIENTO, ADECUACIÓN Y REHABILITACIÓN DE ESPACIO PUBLICO EN BOGOTÁ D.C. GRUPO 2</t>
  </si>
  <si>
    <t>CONSORCIO SAN ANTONIO (GV GARCÍA VILLA INGENIEROS S.A.S., CONSTRUCCIONES AP S.A.S.)</t>
  </si>
  <si>
    <t>26 de julio de 2017</t>
  </si>
  <si>
    <t>IDU-SAMC-DTAF-008-2017</t>
  </si>
  <si>
    <t>CONTRATAR A PRECIOS UNITARIOS Y A MONTO AGOTABLE EL SERVICIO DE MENSAJERÍA INTERNA, ESPECIALIZADA Y/O EXPRESA DEL INSTITUTO DE DESARROLLO URBANO - IDU</t>
  </si>
  <si>
    <t>REDEX S.A.S</t>
  </si>
  <si>
    <t>28 de julio de 2017</t>
  </si>
  <si>
    <t>IDU-CMA-SGDU-010-2017</t>
  </si>
  <si>
    <t>FACTIBILIDAD, ESTUDIOS Y DISEÑOS DE LAS REDES PEATONALES, GRUPO A. RED MINUTO – GRUPO B. RED VENECIA, EN LA CIUDAD DE BOGOTÁ, D.C.</t>
  </si>
  <si>
    <t>Grupo A:  CIVILTEC INGENIEROS LTDA
Grupo B: CONSORCIO CCC-JPS (COMPAÑÍA COLOMBIANA DE CONSULTORES S.A.S.; JPS INGENIERÍA SOCIEDAD ANÓNIMA)</t>
  </si>
  <si>
    <t>02 de agosto de 2017</t>
  </si>
  <si>
    <t>GA: $ 2.931'686.499
GB: $ 2.123'759.274</t>
  </si>
  <si>
    <t>IDU-CMA-DTM-001-2017</t>
  </si>
  <si>
    <t>INTERVENTORÍA TÉCNICA, ADMINISTRATIVA, LEGAL, FINANCIERA, SOCIAL, AMBIENTAL Y DE SEGURIDAD Y SALUD EN EL TRABAJO PARA EJECUCIÓN A MONTO AGOTABLE, DE LAS OBRAS DE MANTENIMIENTO, MEJORAMIENTO, ADECUACIÓN Y REHABILITACIÓN DE ESPACIO PUBLICO EN BOGOTÁ D.C. GRUPO 2.</t>
  </si>
  <si>
    <t>SOLUCIONES PARA LA INGENIERÍA S.A.S.</t>
  </si>
  <si>
    <t>04 de agosto de 2017</t>
  </si>
  <si>
    <t>IDU-SAMC-DTAF-010-2017</t>
  </si>
  <si>
    <t>CONTRATAR SERVICIOS DE MANTENIMIENTO Y NUEVOS DESARROLLOS PARA LOS SISTEMAS DE INFORMACIÓN DESARROLLADOS EN PLATAFORMA DELPHI, JAVA Y PHP</t>
  </si>
  <si>
    <t>INGENIAN SOFTWARE S.A.S</t>
  </si>
  <si>
    <t>IDU-LP-DTAF-004-2017</t>
  </si>
  <si>
    <t>CONTRATAR EL SUMINISTRO Y LA INSTALACIÓN DE DOS (2) ASCENSORES ELÉCTRICOS NUEVOS CON CAPACIDAD PARA 15 PASAJEROS Y 1150 KG, INCLUIDO EL DESMONTE Y TRASLADO DE UN (1) ASCENSOR CON TODOS SUS COMPONENTES, ASÍ COMO LAS OBRAS CIVILES Y ELÉCTRICAS NECESARIAS PARA LA SEDE IDU UBICADA EN LA CALLE 22 N° 6-27, DE ACUERDO CON LAS ESPECIFICACIONES CONTENIDAS EN EL ANEXO TÉCNICO Y DEMÁS DOCUMENTOS INHERENTES AL CONTRATO.</t>
  </si>
  <si>
    <t>MÁQUINAS PROCESOS Y LOGÍSTICA S.A.S</t>
  </si>
  <si>
    <t>08 de agosto de 2017</t>
  </si>
  <si>
    <t>IDU-SASI-DTAF-003-2017</t>
  </si>
  <si>
    <t>SERVICIO DE MANTENIMIENTO PREVENTIVO Y CORRECTIVO, SUMINISTRO DE REPUESTOS Y MANO DE OBRA ESPECIALIZADA PARA LAS PLATAFORMAS DE PROCESAMIENTO, ALMACENAMIENTO Y COMUNICACIONES DEDICADAS DEL IDU.</t>
  </si>
  <si>
    <t>SOLUCIONES INTEGRALES SI S.A.S.</t>
  </si>
  <si>
    <t>18 de agosto de 2017</t>
  </si>
  <si>
    <t>IDU-SASI-DTAF-007-2017</t>
  </si>
  <si>
    <t>REALIZAR EL MANTENIMIENTO PREVENTIVO Y CORRECTIVO DE LOS SERVIDORES DE COMUNICACIONES MARCA ALCATEL, REFERENCIA OXE, INSTALADOS EN LAS SEDES DEL IDU DE LA CALLE 22 NO.6-27, CALLE 20 NO.9-20, ASÍ COMO EL GATE WAY IPMG DE LA CARRERA 7 NO.21-97, INCLUIDO EL SUMINISTRO E INSTALACIÓN DE REPUESTOS.</t>
  </si>
  <si>
    <t>M@ICROTEL S.A.S</t>
  </si>
  <si>
    <t>22 de agosto de 2017</t>
  </si>
  <si>
    <t>IDU-SASI-SGGC-005-2017</t>
  </si>
  <si>
    <t>ADQUIRIR E IMPLEMENTAR UNA SOLUCIÓN DE RED DE DATOS EN ARQUITECTURA MODULAR QUE INTEGRE COMPONENTES DE RED LAN, WIRELESS, ANÁLISIS DE TRÁFICO, CONTROL DE ACCESO A LA RED (NAC) Y HERRAMIENTA DE GESTIÓN HP IMC</t>
  </si>
  <si>
    <t>GLOBAL TECHNOLOGY SERVICES GTS S.A.</t>
  </si>
  <si>
    <t>29 de agosto de 2017</t>
  </si>
  <si>
    <t>PROCESOS DE SELECCIÓN ADJUDICADOS AGOSTO</t>
  </si>
  <si>
    <t>IDU-CMA-SGI-002-2017</t>
  </si>
  <si>
    <t>INTERVENTORÍA TÉCNICA, ADMINISTRATIVA. LEGAL, FINANCIERA, SOCIAL, AMBIENTAL Y DE SEGURIDAD Y SALUD EN EL TRABAJO PARA LAS OBRAS DE CONSERVACIÓN DE PUENTES VEHICULARES EN BOGOTÁ D.C., INCLUYE SUPERESTRUCTURA, SUBESTRUCTURA Y ACCESOS</t>
  </si>
  <si>
    <t>GrCONSORCIO INTERPUENTES ECG-SERVINC (ECG COLOMBIA S.A.S.; SERVICIOS DE INGENIERÍA Y CONSTRUCCIÓN LIMITADA)</t>
  </si>
  <si>
    <t>08 de septiembre de 2017</t>
  </si>
  <si>
    <t>IDU-LP-SGI-005-2017</t>
  </si>
  <si>
    <t>ACTUALIZACIÓN, AJUSTES Y COMPLEMENTACIÓN DE DISEÑOS, Y CONSTRUCCIÓN DE UN PUENTE PEATONAL Y LAS OBRAS DE REFORZAMIENTO ESTRUCTURAL DE CINCO (5) PUENTES PEATONALES ATIRANTADOS UBICADOS EN LA CIUDAD DE BOGOTÁ, D.C. GRUPOS A Y B</t>
  </si>
  <si>
    <t>GA : UNIÓN TEMPORAL CARDOZO &amp; FANDIÑO
GB: Desierto</t>
  </si>
  <si>
    <t>IDU-CMA-SGDU-009-2017</t>
  </si>
  <si>
    <t>FACTIBILIDAD, ESTUDIOS Y DISEÑOS PARA LA ADECUACIÓN AL SISTEMA TRANSMILENIO DE LA TRONCAL AVENIDA CONGRESO EUCARÍSTICO (CARRERA 68), DESDE LA CARRERA 7 HASTA LA AUTOPISTA SUR Y DE LOS EQUIPAMIENTOS URBANOS COMPLEMENTARIOS, EN BOGOTÁ, D.C.</t>
  </si>
  <si>
    <t>CONSORCIO CONSULTORES TRANSMILENIO (HMV CONSULTORÍA S.A.S.; CONSULTORÍA COLOMBIANA S.A.; WSP PROYECTOS)</t>
  </si>
  <si>
    <t>12 de septiembre de 2017</t>
  </si>
  <si>
    <t>IDU-CMA-SGDU-006-2017</t>
  </si>
  <si>
    <t>FATIBILIDAD Y ACTUALIZACIÓN, COMPLEMENTACIÓN, AJUSTES DE LOS ESTUDIOS Y DISEÑOS, Y ESTUDIOS Y DISEÑOS PARA LA AMPLIACIÓN Y EXTENSIÓN DE LA AVENIDA CIUDAD DE CALI AL SISTEMA TRANSMILENIO, ENTRE LA AVENIDA CIRCUNVALAR DEL SUR HASTA LA AVENIDA CALLE 170 Y DE LOS EQUIPAMIENTOS URBANOS COMPLEMENTARIOS, EN BOGOTÁ,</t>
  </si>
  <si>
    <t>CONSORCIO TRONCALES BOGOTÁ (INGETEC INGENIERÍA &amp; DISEÑOS S.A., INGENIEROS CONSULTORES CIVILES ELÉCTRICOS INGETEC S.A.)</t>
  </si>
  <si>
    <t>13 de septiembre de 2017</t>
  </si>
  <si>
    <t>IDU-CMA-SGDU-011-2017</t>
  </si>
  <si>
    <t>LA ESTRUCTURACIÓN INTEGRAL (TÉCNICA, JURÍDICA, FINANCIERA, PREDIAL, AMBIENTAL, SOCIAL Y DE RIESGOS) QUE PERMITA EL OTORGAMIENTO DE UNA CONCESIÓN BAJO EL ESQUEMA DE APP, DEL PROYECTO DENOMINADO CANAL SALITRE (EL LÍMITE DEL DISTRITO HASTA LA AV. CONGRESO EUCARÍSTICO Y SE BIFURCA POR EL CANAL SALITRE HASTA LA NQS Y EL CANAL RÍO NEGRO, CALLE 92 HASTA LA CR. 7A. BOGOTÁ D.C.</t>
  </si>
  <si>
    <t>UNION TEMPORAL INTEGRAL ESFINANZAS (INTEGRAL S.A.; ESTRUCTURAS EN FINANZAS S.A.)</t>
  </si>
  <si>
    <t>PROCESOS DE SELECCIÓN ADJUDICADOS SEPTIEMBRE</t>
  </si>
  <si>
    <t>IDU-SASI-SGGC-009-2017</t>
  </si>
  <si>
    <t>ADQUISICIÓN, RENOVACIÓN, SOPORTE Y ACTUALIZACIÓN DE SOFTWARE ESPECIALIZADO PARA PROCESOS DE INGENIERÍA EN INFRAESTRUCTURA CIVIL Y DE MOVILIDAD DEL IDU</t>
  </si>
  <si>
    <t>COMPUTADORES Y SOLUCIONES CAD DE COLOMBIA  S.A.S</t>
  </si>
  <si>
    <t>IDU-SASI-SGGC-006-2017</t>
  </si>
  <si>
    <t>SERVICIO DE ALMACENAMIENTO Y CUSTODIA DE ARCHIVOS Y MEDIOS MAGNÉTICOS DEL IDU EN EL MARCO DEL FORTALECIMIENTO DE LA GESTIÓN DOCUMENTAL BAJO EL ESQUEMA DE OUTSOURCING.</t>
  </si>
  <si>
    <t>TANDEM S.A.</t>
  </si>
  <si>
    <t>14 de septiembre de 2017</t>
  </si>
  <si>
    <t>IDU-CMA-SGI-015-2017</t>
  </si>
  <si>
    <t>INTERVENTORÍA PARA LA ACTUALIZACIÓN, AJUSTES Y COMPLEMENTACIÓN DE DISEÑOS, Y CONSTRUCCIÓN DE UN PUENTE PEATONAL Y LAS OBRAS DE REFORZAMIENTO ESTRUCTURAL DE CINCO (5) PUENTES PEATONALES ATIRANTADOS UBICADOS EN LA CIUDAD DE BOGOTÁ, D.C. GRUPOS A Y B</t>
  </si>
  <si>
    <t>TECNOCONSULTA S.A.S.</t>
  </si>
  <si>
    <t>IDU-MC10%-DTAF-017-2017</t>
  </si>
  <si>
    <t>CONTRATAR A PRECIOS UNITARIOS FIJOS Y A MONTO AGOTABLE EL DIAGNÓSTICO, MANTENIMIENTO CORRECTIVO Y PREVENTIVO MULTIMARCA PARA VEHÍCULOS, INCLUYENDO MANO OBRA Y/O SUMINISTRO DE REPUESTOS ORIGINALES, DE ELEMENTOS Y LUBRICANTES PARA VEHÍCULOS IDU.</t>
  </si>
  <si>
    <t>TOYOCAR'S LTDA</t>
  </si>
  <si>
    <t>19 de septiembre de 2017</t>
  </si>
  <si>
    <t>IDU-SASI-DTAF-008-2017</t>
  </si>
  <si>
    <t>ADQUIRIR MÓDULOS DE EXPANSIÓN DE ALMACENAMIENTO A DISCO; DRIVE PARA LA LIBRERÍA ORACLE STK SL150 Y; RENOVACIÓN Y AMPLIACIÓN DE LICENCIAMIENTO, PARA EFECTUAR EL FORTALECIMIENTO FÍSICO Y LÓGICO DE LA SOLUCIÓN DE COPIAS DE SEGURIDAD EXISTENTE EN LA ENTIDAD</t>
  </si>
  <si>
    <t>IDU-CMA-SGDU-027-2017</t>
  </si>
  <si>
    <t>FACTIBILIDAD, ESTUDIOS Y DISEÑOS PARA LA AVENIDA PRIMERO DE MAYO DESDE LA CARRERA 3 ESTE HASTA LA CALLE 11 SUR, EN BOGOTÁ D.C.</t>
  </si>
  <si>
    <t>CONSORCIO DISEÑOS IDU 027 (ICEACSA COLOMBIA S.A.S., CULMEN INTERNATIONAL CONSULTING S.A.S.)</t>
  </si>
  <si>
    <t>22 de septiembre de 2017</t>
  </si>
  <si>
    <t>IDU-MC10%-DTAF-018-2017</t>
  </si>
  <si>
    <t>CONTRATAR EL SUMINISTRO DE CHAQUETAS INSTITUCIONALES CON LOGOS DE “BOGOTÁ MEJOR PARA TODOS“, DIRIGIDA A LOS SERVIDORES PÚBLICOS QUE REPRESENTAN AL INSTITUTO DE DESARROLLO URBANO IDU, EN EVENTOS PROPIOS DE LA ENTIDAD, DE CONFORMIDAD CON LAS CARACTERÍSTICAS Y ESPECIFICACIONES TÉCNICAS Y DEL MANUAL DE IMAGEN INSTITUCIONAL DE LA SECRETARÍA DISTRITAL DE GOBIERNO DE BOGOTÁ D.C.</t>
  </si>
  <si>
    <t xml:space="preserve">GRUPO QUIROMAR S.A.S. </t>
  </si>
  <si>
    <t>25 de septiembre de 2017</t>
  </si>
  <si>
    <t>IDU-LP-SGI-006-2017</t>
  </si>
  <si>
    <t>AJUSTES Y/O ACTUALIZACIÓN Y/O COMPLEMENTACIÓN A LOS ESTUDIOS Y DISEÑOS O ESTUDIOS Y DISEÑOS Y CONSTRUCCIÓN DEL PAR VIAL DE LA CARRERA 7 ENTRE AV. HORTÚA (AC 1) Y AV. LOS COMUNEROS (AC 6), EN LA CIUDAD DE BOGOTÁ D.C.</t>
  </si>
  <si>
    <t>CONSORCIO VIAL FAC (JOSÉ FERNANDO ANGULO CORTES; ARA INGENIERÍA S.A.S.; VANEGAS Y GARZON S.A.S.)</t>
  </si>
  <si>
    <t>IDU-LP-SGI-003-2017</t>
  </si>
  <si>
    <t>ACTUALIZACIÓN, COMPLEMENTACIÓN, AJUSTES DE LOS ESTUDIOS Y DISEÑOS PARA LA AMPLIACIÓN DEL PATIO SUR Y PORTAL SUR Y CONSTRUCCIÓN DE LA AMPLIACIÓN DEL PATIO SUR DEL SISTEMA TRANSMILENIO, EN BOGOTÁ, D.C.</t>
  </si>
  <si>
    <t>CONSORCIO PATIOS 2018 (JOSÉ SIDNEY MARTÍNEZ AGUILAR, PROURBANOS CIMA Y CIA, GYG CONSTRUCCIONES S.A.S.)</t>
  </si>
  <si>
    <t>IDU-CMA-SGDU-023-2017</t>
  </si>
  <si>
    <t>FACTIBILIDAD, ACTUALIZACIÓN, AJUSTES Y COMPLEMENTACIÓN DE ESTUDIOS Y DISEÑOS, ESTUDIOS Y DISEÑOS Y DEMÁS ASPECTOS COMPLEMENTARIOS PARA LA AMPLIACIÓN DE LA ZONA DE ESTACIONAMIENTOS DEL PATIO DEL PORTAL AMÉRICAS EN LA CIUDAD DE BOGOTÁ, D.C.</t>
  </si>
  <si>
    <t>INGETEC S.A.</t>
  </si>
  <si>
    <t>IDU-CMA-SGDU-008-2017</t>
  </si>
  <si>
    <t>ESTRUCTURACIÓN INTEGRAL (TÉCNICA, JURÍDICA, FINANCIERA, PREDIAL, AMBIENTAL, SOCIAL Y DE RIESGOS) QUE PERMITA EL OTORGAMIENTO DE UNA CONCESIÓN BAJO EL ESQUEMA DE APP, DEL PROYECTO DENOMINADO LA AVENIDA CIRCUNVALAR DE ORIENTE DESDE LA AVENIDA VILLAVICENCIO HASTA LA AUTOPISTA AL LLANO, EN BOGOTÁ D.C.</t>
  </si>
  <si>
    <t>CONSORCIO E&amp;D CIRCUNVALAR 2017 (HMV CONSULTORIA S.A.S, WSP PROYECTOS SAS, CONSULTORIA COLOMBIANA S.A., BONUS BANCA DE INVERSIÓN)</t>
  </si>
  <si>
    <t>IDU-LP-SGI-008-2017</t>
  </si>
  <si>
    <t>ACTUALIZACIÓN DE ESTUDIOS Y DISEÑOS DE DIAGNOSTICO ESTRUCTURAL Y ACTUALIZACIÓN SÍSMICA DE PUENTES VEHICULARES, Y EJECUCIÓN DE OBRAS DE ACTUALIZACIÓN SÍSMICA Y REFORZAMIENTO ESTRUCTURAL DE PUENTES VEHICULARES, GRUPOS A Y B, EN BOGOTÁ, D.C.</t>
  </si>
  <si>
    <t>26 de septiembre de 2017</t>
  </si>
  <si>
    <t>GB: CONSORCIO REFORZAMIENTO DE PUENTES (Yamill Alonso Montenegro Calderón, HACE Ingenieros, RB construcciones)
GA: DESIERTO</t>
  </si>
  <si>
    <t>IDU-CMA-DTP-030-2017</t>
  </si>
  <si>
    <t>INTERVENTORÍA TÉCNICA, ADMINISTRATIVA, LEGAL, FINANCIERA, SOCIAL, AMBIENTAL Y DE SEGURIDAD Y SALUD EN EL TRABAJO PARA REALIZAR LA FACTIBILIDAD, ACTUALIZACIÓN, AJUSTES Y COMPLEMENTACIÓN DE ESTUDIOS Y DISEÑOS, ESTUDIOS Y DISEÑOS Y DEMÁS ASPECTOS COMPLEMENTARIOS PARA LA AMPLIACIÓN DE LA ZONA DE ESTACIONAMIENTOS DEL PATIO DEL PORTAL AMÉRICAS EN LA CIUDAD DE BOGOTÁ, D.C.</t>
  </si>
  <si>
    <t>HMV CONSULTORÍA S.A.S.</t>
  </si>
  <si>
    <t>27 de septiembre de 2017</t>
  </si>
  <si>
    <t>IDU-CMA-SGDU-025-2017</t>
  </si>
  <si>
    <t>ESTUDIOS Y DISEÑOS PARA LA AVENIDA BOYACÁ DESDE LA CALLE 183 A CONECTARSE CON LA TRONCAL DEL PEAJE Y CONEXIÓN AUTONORTE POR AVENIDA GUAYMARAL, BOGOTÁ D.C.-CUNDINAMARCA</t>
  </si>
  <si>
    <t>CONSORCIO EYD AVENIDA BOYACÁ (HMV CONSULTORÍA S.A.S.; CONSULTORÍA COLOMBIANA S.A.; WSP PROYECTOS S.A.S.; BONUS BANCA DE INVERSIÓN S.A.S.)</t>
  </si>
  <si>
    <t>IDU-SAMC-SGGC-012-2017</t>
  </si>
  <si>
    <t xml:space="preserve">PRESTAR LOS SERVICIOS DE FORMACIÓN PARA EL TRABAJO Y EL DESARROLLO HUMANO, IMPULSANDO LAS HERRAMIENTAS TEÓRICAS, TÉCNICAS, PRÁCTICAS Y MOTODOLÓGICAS, QUE PERMITA EL DESARROLLO DE HABILIDADES Y COMPETENCIAS INDIVIDUALES Y COLECTIVAS DE CIUDADNOS DE BOGOTÁ, A TRAVÉS DE LOS PROCESOS DE CONSTRUCCIÓN DE CIUDAD Y CIUDADANÍA EN EL MARCO DE LA EJECUCIÓN DE LOS PROYECTOS DEL INSTITUTO DE DESARROLLO URBANO. </t>
  </si>
  <si>
    <t>CGO COLOMBIAN  GENERAL OUTSOURCING LTDA</t>
  </si>
  <si>
    <t>28 de septiembre de 2017</t>
  </si>
  <si>
    <t>IDU-CMA-SGDU-024-2017</t>
  </si>
  <si>
    <t>ESTUDIOS Y DISEÑOS AUTOPISTA NORTE DESDE HÉROES HASTA LA CALLE 193 Y AV. SAN JOSÉ (CALLE 170) DESDE LA AV. ALBERTO LLERAS CAMARGO (CARRERA 7) HASTA LA CARRERA 92, A LO LARGO DEL CORREDOR DE LA VÍA SUBA-COTA HASTA EL LÍMITE CON EL DISTRITO -RÍO BOGOTÁ.</t>
  </si>
  <si>
    <t>CONSORCIO E&amp;D AUT NTE (HMV INGENIEROS LTDA; EGIS COLOMBIA S.A.S.; BONUS BANCA DE INVERSIONES S.A.S.)</t>
  </si>
  <si>
    <t>IDU-CMA-SGDU-019-2017</t>
  </si>
  <si>
    <t xml:space="preserve"> INTERVENTORIA PARA ESTUDIOS Y DISEÑOS DE LA CIRCUNVALAR DE ORIENTE DESDE SALIDA AL LLANO HASTA LA AV. VILLAVICENCIO BOGOTÁ D.C.</t>
  </si>
  <si>
    <t>CONSORCIO CIVILTEC PIV (PROYECTOS CONSTRUCCIONES CIVILES Y VIALES LTDA; CIVILTEC INGENIEROS LTDA)</t>
  </si>
  <si>
    <t>29 de septiembre de 2017</t>
  </si>
  <si>
    <t>IDU-CMA-SGDU-029-2017</t>
  </si>
  <si>
    <t>INTERVENTORÍA DE LOS ESTUDIOS Y DISEÑOS AUTOPISTA NORTE DESDE HÉROES HASTA LA CALLE 193 Y AV. SAN JOSÉ (CALLE 170) DESDE LA AV. ALBERTO LLERAS CAMARGO (CARRERA 7) HASTA LA CARRERA 92, A LO LARGO DEL CORREDOR DE LA VÍA SUBA-COTA HASTA EL LÍMITE CON EL DISTRITO -RÍO 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</si>
</sst>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 * #,##0.00_ ;_ * \-#,##0.00_ ;_ * &quot;-&quot;??_ ;_ @_ "/>
    <numFmt numFmtId="165" formatCode="mmmm\ d\,\ yyyy"/>
    <numFmt numFmtId="166" formatCode="[$$-240A]\ #,##0.00"/>
    <numFmt numFmtId="167" formatCode="[$-C0A]d\-mmm\-yyyy;@"/>
    <numFmt numFmtId="168"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44" fontId="6" fillId="0" borderId="0" applyFont="0" applyFill="0" applyBorder="0" applyAlignment="0" applyProtection="0"/>
  </cellStyleXfs>
  <cellXfs count="53">
    <xf numFmtId="0" fontId="0" fillId="0" borderId="0" xfId="0"/>
    <xf numFmtId="0" fontId="1" fillId="0" borderId="0" xfId="0" applyFont="1" applyAlignment="1">
      <alignment horizontal="centerContinuous" vertical="center"/>
    </xf>
    <xf numFmtId="0" fontId="0" fillId="0" borderId="0" xfId="0" applyFont="1"/>
    <xf numFmtId="164"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5" fontId="1" fillId="0" borderId="0" xfId="0" applyNumberFormat="1" applyFont="1" applyAlignment="1">
      <alignment horizontal="left"/>
    </xf>
    <xf numFmtId="0" fontId="0" fillId="0" borderId="0" xfId="0" applyFont="1" applyAlignment="1">
      <alignment horizontal="center"/>
    </xf>
    <xf numFmtId="164" fontId="0" fillId="0" borderId="0" xfId="0" applyNumberFormat="1" applyFont="1" applyAlignment="1">
      <alignment horizont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6" fontId="1" fillId="0" borderId="1" xfId="0" applyNumberFormat="1" applyFont="1" applyBorder="1" applyAlignment="1">
      <alignment horizontal="center" vertical="center"/>
    </xf>
    <xf numFmtId="167" fontId="1" fillId="0" borderId="0" xfId="0" applyNumberFormat="1" applyFont="1" applyAlignment="1">
      <alignment horizontal="centerContinuous" vertical="center"/>
    </xf>
    <xf numFmtId="167" fontId="0" fillId="0" borderId="0" xfId="0" applyNumberFormat="1" applyFont="1" applyAlignment="1">
      <alignment horizontal="center"/>
    </xf>
    <xf numFmtId="167"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7" fontId="0" fillId="0" borderId="10" xfId="0" applyNumberFormat="1" applyFont="1" applyBorder="1"/>
    <xf numFmtId="166" fontId="5" fillId="0" borderId="10" xfId="0" applyNumberFormat="1" applyFont="1" applyFill="1" applyBorder="1" applyAlignment="1" applyProtection="1">
      <alignment horizontal="center" vertical="center" wrapText="1"/>
      <protection locked="0"/>
    </xf>
    <xf numFmtId="166"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6"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6" fontId="5" fillId="3" borderId="13" xfId="0" applyNumberFormat="1" applyFont="1" applyFill="1" applyBorder="1" applyAlignment="1" applyProtection="1">
      <alignment horizontal="center" vertical="center" wrapText="1"/>
      <protection locked="0"/>
    </xf>
    <xf numFmtId="168"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8"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8" fontId="0" fillId="3" borderId="8"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78</xdr:row>
      <xdr:rowOff>0</xdr:rowOff>
    </xdr:from>
    <xdr:to>
      <xdr:col>7</xdr:col>
      <xdr:colOff>0</xdr:colOff>
      <xdr:row>78</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30</xdr:row>
      <xdr:rowOff>0</xdr:rowOff>
    </xdr:from>
    <xdr:to>
      <xdr:col>7</xdr:col>
      <xdr:colOff>0</xdr:colOff>
      <xdr:row>30</xdr:row>
      <xdr:rowOff>0</xdr:rowOff>
    </xdr:to>
    <xdr:sp macro="" textlink="">
      <xdr:nvSpPr>
        <xdr:cNvPr id="3" name="AutoShape 155"/>
        <xdr:cNvSpPr>
          <a:spLocks noChangeArrowheads="1"/>
        </xdr:cNvSpPr>
      </xdr:nvSpPr>
      <xdr:spPr bwMode="auto">
        <a:xfrm>
          <a:off x="15859125" y="7743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18</xdr:row>
      <xdr:rowOff>0</xdr:rowOff>
    </xdr:from>
    <xdr:to>
      <xdr:col>7</xdr:col>
      <xdr:colOff>0</xdr:colOff>
      <xdr:row>18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15</xdr:row>
      <xdr:rowOff>0</xdr:rowOff>
    </xdr:from>
    <xdr:to>
      <xdr:col>7</xdr:col>
      <xdr:colOff>0</xdr:colOff>
      <xdr:row>15</xdr:row>
      <xdr:rowOff>0</xdr:rowOff>
    </xdr:to>
    <xdr:sp macro="" textlink="">
      <xdr:nvSpPr>
        <xdr:cNvPr id="3" name="AutoShape 155"/>
        <xdr:cNvSpPr>
          <a:spLocks noChangeArrowheads="1"/>
        </xdr:cNvSpPr>
      </xdr:nvSpPr>
      <xdr:spPr bwMode="auto">
        <a:xfrm>
          <a:off x="15859125" y="4314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19</xdr:row>
      <xdr:rowOff>0</xdr:rowOff>
    </xdr:from>
    <xdr:to>
      <xdr:col>7</xdr:col>
      <xdr:colOff>0</xdr:colOff>
      <xdr:row>19</xdr:row>
      <xdr:rowOff>0</xdr:rowOff>
    </xdr:to>
    <xdr:sp macro="" textlink="">
      <xdr:nvSpPr>
        <xdr:cNvPr id="3" name="AutoShape 155"/>
        <xdr:cNvSpPr>
          <a:spLocks noChangeArrowheads="1"/>
        </xdr:cNvSpPr>
      </xdr:nvSpPr>
      <xdr:spPr bwMode="auto">
        <a:xfrm>
          <a:off x="15859125" y="8601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14</xdr:row>
      <xdr:rowOff>0</xdr:rowOff>
    </xdr:from>
    <xdr:to>
      <xdr:col>7</xdr:col>
      <xdr:colOff>0</xdr:colOff>
      <xdr:row>14</xdr:row>
      <xdr:rowOff>0</xdr:rowOff>
    </xdr:to>
    <xdr:sp macro="" textlink="">
      <xdr:nvSpPr>
        <xdr:cNvPr id="3" name="AutoShape 155"/>
        <xdr:cNvSpPr>
          <a:spLocks noChangeArrowheads="1"/>
        </xdr:cNvSpPr>
      </xdr:nvSpPr>
      <xdr:spPr bwMode="auto">
        <a:xfrm>
          <a:off x="15859125" y="12030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abSelected="1" zoomScale="85" zoomScaleNormal="85" workbookViewId="0">
      <pane xSplit="8" ySplit="7" topLeftCell="I8" activePane="bottomRight" state="frozen"/>
      <selection pane="topRight" activeCell="I1" sqref="I1"/>
      <selection pane="bottomLeft" activeCell="A8" sqref="A8"/>
      <selection pane="bottomRight"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14</v>
      </c>
      <c r="C8" s="38" t="s">
        <v>15</v>
      </c>
      <c r="D8" s="51" t="s">
        <v>16</v>
      </c>
      <c r="E8" s="39" t="s">
        <v>17</v>
      </c>
      <c r="F8" s="36"/>
      <c r="G8" s="52" t="s">
        <v>18</v>
      </c>
      <c r="H8" s="14" t="s">
        <v>9</v>
      </c>
      <c r="I8" s="50">
        <f>1294288037+1431108368</f>
        <v>2725396405</v>
      </c>
    </row>
    <row r="9" spans="1:9" s="15" customFormat="1" ht="67.5" customHeight="1" x14ac:dyDescent="0.25">
      <c r="A9" s="42">
        <v>2</v>
      </c>
      <c r="B9" s="43" t="s">
        <v>19</v>
      </c>
      <c r="C9" s="44" t="s">
        <v>20</v>
      </c>
      <c r="D9" s="48" t="s">
        <v>21</v>
      </c>
      <c r="E9" s="39" t="s">
        <v>22</v>
      </c>
      <c r="F9" s="46"/>
      <c r="G9" s="49" t="s">
        <v>23</v>
      </c>
      <c r="H9" s="16"/>
      <c r="I9" s="50">
        <f>1326692232+1326692291+1326643280</f>
        <v>3980027803</v>
      </c>
    </row>
    <row r="10" spans="1:9" s="15" customFormat="1" ht="67.5" customHeight="1" x14ac:dyDescent="0.25">
      <c r="A10" s="42">
        <v>3</v>
      </c>
      <c r="B10" s="43" t="s">
        <v>24</v>
      </c>
      <c r="C10" s="44" t="s">
        <v>25</v>
      </c>
      <c r="D10" s="45" t="s">
        <v>26</v>
      </c>
      <c r="E10" s="39" t="s">
        <v>27</v>
      </c>
      <c r="F10" s="46"/>
      <c r="G10" s="47">
        <v>1205796428</v>
      </c>
      <c r="H10" s="16"/>
    </row>
    <row r="11" spans="1:9" s="15" customFormat="1" ht="67.5" customHeight="1" x14ac:dyDescent="0.25">
      <c r="A11" s="42">
        <v>4</v>
      </c>
      <c r="B11" s="43" t="s">
        <v>28</v>
      </c>
      <c r="C11" s="44" t="s">
        <v>29</v>
      </c>
      <c r="D11" s="45" t="s">
        <v>30</v>
      </c>
      <c r="E11" s="39" t="s">
        <v>27</v>
      </c>
      <c r="F11" s="46"/>
      <c r="G11" s="47">
        <v>1251373179</v>
      </c>
      <c r="H11" s="16"/>
    </row>
    <row r="12" spans="1:9" s="15" customFormat="1" ht="67.5" customHeight="1" x14ac:dyDescent="0.25">
      <c r="A12" s="42">
        <v>5</v>
      </c>
      <c r="B12" s="37" t="s">
        <v>31</v>
      </c>
      <c r="C12" s="38" t="s">
        <v>32</v>
      </c>
      <c r="D12" s="51" t="s">
        <v>33</v>
      </c>
      <c r="E12" s="39" t="s">
        <v>34</v>
      </c>
      <c r="F12" s="36"/>
      <c r="G12" s="52">
        <v>1321066551</v>
      </c>
      <c r="H12" s="16"/>
    </row>
    <row r="13" spans="1:9" s="15" customFormat="1" ht="67.5" customHeight="1" x14ac:dyDescent="0.25">
      <c r="A13" s="42">
        <v>6</v>
      </c>
      <c r="B13" s="43" t="s">
        <v>35</v>
      </c>
      <c r="C13" s="44" t="s">
        <v>36</v>
      </c>
      <c r="D13" s="48" t="s">
        <v>37</v>
      </c>
      <c r="E13" s="39" t="s">
        <v>38</v>
      </c>
      <c r="F13" s="46"/>
      <c r="G13" s="49">
        <v>3771055686</v>
      </c>
      <c r="H13" s="16"/>
    </row>
    <row r="14" spans="1:9" s="15" customFormat="1" ht="67.5" customHeight="1" x14ac:dyDescent="0.25">
      <c r="A14" s="42">
        <v>7</v>
      </c>
      <c r="B14" s="43" t="s">
        <v>39</v>
      </c>
      <c r="C14" s="44" t="s">
        <v>40</v>
      </c>
      <c r="D14" s="45" t="s">
        <v>41</v>
      </c>
      <c r="E14" s="39" t="s">
        <v>42</v>
      </c>
      <c r="F14" s="46"/>
      <c r="G14" s="47">
        <v>2665892885</v>
      </c>
      <c r="H14" s="16"/>
    </row>
    <row r="15" spans="1:9" s="15" customFormat="1" ht="67.5" customHeight="1" x14ac:dyDescent="0.25">
      <c r="A15" s="42">
        <v>8</v>
      </c>
      <c r="B15" s="37" t="s">
        <v>43</v>
      </c>
      <c r="C15" s="38" t="s">
        <v>44</v>
      </c>
      <c r="D15" s="51" t="s">
        <v>45</v>
      </c>
      <c r="E15" s="39" t="s">
        <v>46</v>
      </c>
      <c r="F15" s="36"/>
      <c r="G15" s="52">
        <v>664895117</v>
      </c>
      <c r="H15" s="16"/>
    </row>
    <row r="16" spans="1:9" s="15" customFormat="1" ht="67.5" customHeight="1" x14ac:dyDescent="0.25">
      <c r="A16" s="42">
        <v>9</v>
      </c>
      <c r="B16" s="43" t="s">
        <v>47</v>
      </c>
      <c r="C16" s="44" t="s">
        <v>48</v>
      </c>
      <c r="D16" s="48" t="s">
        <v>49</v>
      </c>
      <c r="E16" s="39" t="s">
        <v>50</v>
      </c>
      <c r="F16" s="46"/>
      <c r="G16" s="49">
        <v>921385941</v>
      </c>
      <c r="H16" s="16"/>
    </row>
    <row r="17" spans="1:8" s="15" customFormat="1" ht="67.5" customHeight="1" x14ac:dyDescent="0.25">
      <c r="A17" s="42">
        <v>10</v>
      </c>
      <c r="B17" s="43" t="s">
        <v>51</v>
      </c>
      <c r="C17" s="44" t="s">
        <v>52</v>
      </c>
      <c r="D17" s="48" t="s">
        <v>53</v>
      </c>
      <c r="E17" s="39" t="s">
        <v>50</v>
      </c>
      <c r="F17" s="46"/>
      <c r="G17" s="47">
        <v>1637632657</v>
      </c>
      <c r="H17" s="16"/>
    </row>
    <row r="18" spans="1:8" s="15" customFormat="1" ht="67.5" customHeight="1" x14ac:dyDescent="0.25">
      <c r="A18" s="42">
        <v>11</v>
      </c>
      <c r="B18" s="43" t="s">
        <v>54</v>
      </c>
      <c r="C18" s="44" t="s">
        <v>55</v>
      </c>
      <c r="D18" s="45" t="s">
        <v>56</v>
      </c>
      <c r="E18" s="39" t="s">
        <v>57</v>
      </c>
      <c r="F18" s="46"/>
      <c r="G18" s="47">
        <v>539734615</v>
      </c>
      <c r="H18" s="16"/>
    </row>
    <row r="19" spans="1:8" s="15" customFormat="1" ht="67.5" customHeight="1" x14ac:dyDescent="0.25">
      <c r="A19" s="42">
        <v>12</v>
      </c>
      <c r="B19" s="43" t="s">
        <v>58</v>
      </c>
      <c r="C19" s="44" t="s">
        <v>59</v>
      </c>
      <c r="D19" s="48" t="s">
        <v>60</v>
      </c>
      <c r="E19" s="39" t="s">
        <v>57</v>
      </c>
      <c r="F19" s="46"/>
      <c r="G19" s="47">
        <v>5942734384</v>
      </c>
      <c r="H19" s="16"/>
    </row>
    <row r="20" spans="1:8" s="15" customFormat="1" ht="67.5" customHeight="1" x14ac:dyDescent="0.25">
      <c r="A20" s="42">
        <v>13</v>
      </c>
      <c r="B20" s="43" t="s">
        <v>61</v>
      </c>
      <c r="C20" s="44" t="s">
        <v>62</v>
      </c>
      <c r="D20" s="45" t="s">
        <v>63</v>
      </c>
      <c r="E20" s="39" t="s">
        <v>64</v>
      </c>
      <c r="F20" s="46"/>
      <c r="G20" s="47">
        <v>1347437000</v>
      </c>
      <c r="H20" s="16"/>
    </row>
    <row r="21" spans="1:8" s="15" customFormat="1" ht="67.5" customHeight="1" x14ac:dyDescent="0.25">
      <c r="A21" s="42">
        <v>14</v>
      </c>
      <c r="B21" s="43" t="s">
        <v>65</v>
      </c>
      <c r="C21" s="44" t="s">
        <v>66</v>
      </c>
      <c r="D21" s="45" t="s">
        <v>67</v>
      </c>
      <c r="E21" s="39" t="s">
        <v>68</v>
      </c>
      <c r="F21" s="46"/>
      <c r="G21" s="47">
        <v>1398231011</v>
      </c>
      <c r="H21" s="16"/>
    </row>
    <row r="22" spans="1:8" s="15" customFormat="1" ht="67.5" customHeight="1" x14ac:dyDescent="0.25">
      <c r="A22" s="42">
        <v>15</v>
      </c>
      <c r="B22" s="43" t="s">
        <v>69</v>
      </c>
      <c r="C22" s="44" t="s">
        <v>70</v>
      </c>
      <c r="D22" s="45" t="s">
        <v>71</v>
      </c>
      <c r="E22" s="39" t="s">
        <v>72</v>
      </c>
      <c r="F22" s="46"/>
      <c r="G22" s="47">
        <v>592642610</v>
      </c>
      <c r="H22" s="16"/>
    </row>
    <row r="23" spans="1:8" s="15" customFormat="1" ht="67.5" customHeight="1" x14ac:dyDescent="0.25">
      <c r="A23" s="42">
        <v>16</v>
      </c>
      <c r="B23" s="43" t="s">
        <v>73</v>
      </c>
      <c r="C23" s="44" t="s">
        <v>74</v>
      </c>
      <c r="D23" s="45" t="s">
        <v>75</v>
      </c>
      <c r="E23" s="39" t="s">
        <v>72</v>
      </c>
      <c r="F23" s="46"/>
      <c r="G23" s="47">
        <v>984577289</v>
      </c>
      <c r="H23" s="16"/>
    </row>
    <row r="24" spans="1:8" s="15" customFormat="1" ht="67.5" customHeight="1" x14ac:dyDescent="0.25">
      <c r="A24" s="42">
        <v>17</v>
      </c>
      <c r="B24" s="43" t="s">
        <v>76</v>
      </c>
      <c r="C24" s="44" t="s">
        <v>77</v>
      </c>
      <c r="D24" s="45" t="s">
        <v>78</v>
      </c>
      <c r="E24" s="39" t="s">
        <v>79</v>
      </c>
      <c r="F24" s="46"/>
      <c r="G24" s="47">
        <v>383406100</v>
      </c>
      <c r="H24" s="16"/>
    </row>
    <row r="25" spans="1:8" s="15" customFormat="1" ht="67.5" customHeight="1" x14ac:dyDescent="0.25">
      <c r="A25" s="42">
        <v>18</v>
      </c>
      <c r="B25" s="43" t="s">
        <v>80</v>
      </c>
      <c r="C25" s="44" t="s">
        <v>81</v>
      </c>
      <c r="D25" s="45" t="s">
        <v>82</v>
      </c>
      <c r="E25" s="39" t="s">
        <v>83</v>
      </c>
      <c r="F25" s="46"/>
      <c r="G25" s="47">
        <v>244902000</v>
      </c>
      <c r="H25" s="16"/>
    </row>
    <row r="26" spans="1:8" s="15" customFormat="1" ht="67.5" customHeight="1" x14ac:dyDescent="0.25">
      <c r="A26" s="42">
        <v>19</v>
      </c>
      <c r="B26" s="37" t="s">
        <v>90</v>
      </c>
      <c r="C26" s="38" t="s">
        <v>91</v>
      </c>
      <c r="D26" s="51" t="s">
        <v>92</v>
      </c>
      <c r="E26" s="39" t="s">
        <v>93</v>
      </c>
      <c r="F26" s="36"/>
      <c r="G26" s="52">
        <v>44398640</v>
      </c>
      <c r="H26" s="16"/>
    </row>
    <row r="27" spans="1:8" s="15" customFormat="1" ht="67.5" customHeight="1" x14ac:dyDescent="0.25">
      <c r="A27" s="42">
        <v>20</v>
      </c>
      <c r="B27" s="43" t="s">
        <v>94</v>
      </c>
      <c r="C27" s="44" t="s">
        <v>95</v>
      </c>
      <c r="D27" s="48" t="s">
        <v>96</v>
      </c>
      <c r="E27" s="39" t="s">
        <v>97</v>
      </c>
      <c r="F27" s="46"/>
      <c r="G27" s="49">
        <v>464385600</v>
      </c>
      <c r="H27" s="16"/>
    </row>
    <row r="28" spans="1:8" s="15" customFormat="1" ht="67.5" customHeight="1" x14ac:dyDescent="0.25">
      <c r="A28" s="42">
        <v>21</v>
      </c>
      <c r="B28" s="43" t="s">
        <v>98</v>
      </c>
      <c r="C28" s="44" t="s">
        <v>99</v>
      </c>
      <c r="D28" s="48" t="s">
        <v>100</v>
      </c>
      <c r="E28" s="39" t="s">
        <v>101</v>
      </c>
      <c r="F28" s="46"/>
      <c r="G28" s="47">
        <v>52976378</v>
      </c>
      <c r="H28" s="16"/>
    </row>
    <row r="29" spans="1:8" s="15" customFormat="1" ht="67.5" customHeight="1" x14ac:dyDescent="0.25">
      <c r="A29" s="42">
        <v>22</v>
      </c>
      <c r="B29" s="37" t="s">
        <v>102</v>
      </c>
      <c r="C29" s="38" t="s">
        <v>103</v>
      </c>
      <c r="D29" s="51" t="s">
        <v>104</v>
      </c>
      <c r="E29" s="39" t="s">
        <v>105</v>
      </c>
      <c r="F29" s="36"/>
      <c r="G29" s="52">
        <v>10472000</v>
      </c>
      <c r="H29" s="16"/>
    </row>
    <row r="30" spans="1:8" s="15" customFormat="1" ht="67.5" customHeight="1" x14ac:dyDescent="0.25">
      <c r="A30" s="42">
        <v>23</v>
      </c>
      <c r="B30" s="43" t="s">
        <v>106</v>
      </c>
      <c r="C30" s="44" t="s">
        <v>107</v>
      </c>
      <c r="D30" s="48" t="s">
        <v>104</v>
      </c>
      <c r="E30" s="39" t="s">
        <v>105</v>
      </c>
      <c r="F30" s="46"/>
      <c r="G30" s="49">
        <v>19800000</v>
      </c>
      <c r="H30" s="16"/>
    </row>
    <row r="31" spans="1:8" s="15" customFormat="1" ht="67.5" customHeight="1" x14ac:dyDescent="0.25">
      <c r="A31" s="42">
        <v>24</v>
      </c>
      <c r="B31" s="43" t="s">
        <v>108</v>
      </c>
      <c r="C31" s="44" t="s">
        <v>109</v>
      </c>
      <c r="D31" s="48" t="s">
        <v>110</v>
      </c>
      <c r="E31" s="39" t="s">
        <v>111</v>
      </c>
      <c r="F31" s="46"/>
      <c r="G31" s="47">
        <v>46030000</v>
      </c>
      <c r="H31" s="16"/>
    </row>
    <row r="32" spans="1:8" s="15" customFormat="1" ht="67.5" customHeight="1" x14ac:dyDescent="0.25">
      <c r="A32" s="42">
        <v>25</v>
      </c>
      <c r="B32" s="43" t="s">
        <v>112</v>
      </c>
      <c r="C32" s="44" t="s">
        <v>113</v>
      </c>
      <c r="D32" s="48" t="s">
        <v>114</v>
      </c>
      <c r="E32" s="39" t="s">
        <v>115</v>
      </c>
      <c r="F32" s="46"/>
      <c r="G32" s="47">
        <v>4617133</v>
      </c>
      <c r="H32" s="16"/>
    </row>
    <row r="33" spans="1:8" s="15" customFormat="1" ht="67.5" customHeight="1" x14ac:dyDescent="0.25">
      <c r="A33" s="42">
        <v>26</v>
      </c>
      <c r="B33" s="43" t="s">
        <v>116</v>
      </c>
      <c r="C33" s="44" t="s">
        <v>117</v>
      </c>
      <c r="D33" s="48" t="s">
        <v>118</v>
      </c>
      <c r="E33" s="39" t="s">
        <v>119</v>
      </c>
      <c r="F33" s="46"/>
      <c r="G33" s="47">
        <v>72999809</v>
      </c>
      <c r="H33" s="16"/>
    </row>
    <row r="34" spans="1:8" s="15" customFormat="1" ht="67.5" customHeight="1" x14ac:dyDescent="0.25">
      <c r="A34" s="42">
        <v>27</v>
      </c>
      <c r="B34" s="43" t="s">
        <v>120</v>
      </c>
      <c r="C34" s="44" t="s">
        <v>121</v>
      </c>
      <c r="D34" s="48" t="s">
        <v>122</v>
      </c>
      <c r="E34" s="39" t="s">
        <v>123</v>
      </c>
      <c r="F34" s="46"/>
      <c r="G34" s="47">
        <v>3529064</v>
      </c>
      <c r="H34" s="16"/>
    </row>
    <row r="35" spans="1:8" s="15" customFormat="1" ht="67.5" customHeight="1" x14ac:dyDescent="0.25">
      <c r="A35" s="42">
        <v>28</v>
      </c>
      <c r="B35" s="43" t="s">
        <v>124</v>
      </c>
      <c r="C35" s="44" t="s">
        <v>125</v>
      </c>
      <c r="D35" s="48" t="s">
        <v>126</v>
      </c>
      <c r="E35" s="39" t="s">
        <v>123</v>
      </c>
      <c r="F35" s="46"/>
      <c r="G35" s="47">
        <v>500000000</v>
      </c>
      <c r="H35" s="16"/>
    </row>
    <row r="36" spans="1:8" s="15" customFormat="1" ht="67.5" customHeight="1" x14ac:dyDescent="0.25">
      <c r="A36" s="42">
        <v>29</v>
      </c>
      <c r="B36" s="43" t="s">
        <v>128</v>
      </c>
      <c r="C36" s="44" t="s">
        <v>129</v>
      </c>
      <c r="D36" s="48" t="s">
        <v>130</v>
      </c>
      <c r="E36" s="39" t="s">
        <v>131</v>
      </c>
      <c r="F36" s="46"/>
      <c r="G36" s="47">
        <v>192661119</v>
      </c>
      <c r="H36" s="16"/>
    </row>
    <row r="37" spans="1:8" s="15" customFormat="1" ht="67.5" customHeight="1" x14ac:dyDescent="0.25">
      <c r="A37" s="42">
        <v>30</v>
      </c>
      <c r="B37" s="37" t="s">
        <v>132</v>
      </c>
      <c r="C37" s="38" t="s">
        <v>134</v>
      </c>
      <c r="D37" s="51" t="s">
        <v>135</v>
      </c>
      <c r="E37" s="39" t="s">
        <v>136</v>
      </c>
      <c r="F37" s="36"/>
      <c r="G37" s="52">
        <v>16342333</v>
      </c>
      <c r="H37" s="16"/>
    </row>
    <row r="38" spans="1:8" s="15" customFormat="1" ht="67.5" customHeight="1" x14ac:dyDescent="0.25">
      <c r="A38" s="42">
        <v>31</v>
      </c>
      <c r="B38" s="43" t="s">
        <v>137</v>
      </c>
      <c r="C38" s="44" t="s">
        <v>138</v>
      </c>
      <c r="D38" s="48" t="s">
        <v>139</v>
      </c>
      <c r="E38" s="39" t="s">
        <v>136</v>
      </c>
      <c r="F38" s="46"/>
      <c r="G38" s="49">
        <v>567930581</v>
      </c>
      <c r="H38" s="16"/>
    </row>
    <row r="39" spans="1:8" s="15" customFormat="1" ht="67.5" customHeight="1" x14ac:dyDescent="0.25">
      <c r="A39" s="42">
        <v>32</v>
      </c>
      <c r="B39" s="43" t="s">
        <v>140</v>
      </c>
      <c r="C39" s="44" t="s">
        <v>141</v>
      </c>
      <c r="D39" s="48" t="s">
        <v>142</v>
      </c>
      <c r="E39" s="39" t="s">
        <v>143</v>
      </c>
      <c r="F39" s="46"/>
      <c r="G39" s="47">
        <v>29976848</v>
      </c>
      <c r="H39" s="16"/>
    </row>
    <row r="40" spans="1:8" s="15" customFormat="1" ht="67.5" customHeight="1" x14ac:dyDescent="0.25">
      <c r="A40" s="42">
        <v>33</v>
      </c>
      <c r="B40" s="43" t="s">
        <v>144</v>
      </c>
      <c r="C40" s="44" t="s">
        <v>145</v>
      </c>
      <c r="D40" s="48" t="s">
        <v>146</v>
      </c>
      <c r="E40" s="39" t="s">
        <v>147</v>
      </c>
      <c r="F40" s="46"/>
      <c r="G40" s="47">
        <v>25764848</v>
      </c>
      <c r="H40" s="16"/>
    </row>
    <row r="41" spans="1:8" s="15" customFormat="1" ht="67.5" customHeight="1" x14ac:dyDescent="0.25">
      <c r="A41" s="42">
        <v>34</v>
      </c>
      <c r="B41" s="43" t="s">
        <v>148</v>
      </c>
      <c r="C41" s="44" t="s">
        <v>149</v>
      </c>
      <c r="D41" s="48" t="s">
        <v>150</v>
      </c>
      <c r="E41" s="39" t="s">
        <v>151</v>
      </c>
      <c r="F41" s="46"/>
      <c r="G41" s="47">
        <v>191776433</v>
      </c>
      <c r="H41" s="16"/>
    </row>
    <row r="42" spans="1:8" s="15" customFormat="1" ht="67.5" customHeight="1" x14ac:dyDescent="0.25">
      <c r="A42" s="42">
        <v>35</v>
      </c>
      <c r="B42" s="43" t="s">
        <v>152</v>
      </c>
      <c r="C42" s="44" t="s">
        <v>153</v>
      </c>
      <c r="D42" s="48" t="s">
        <v>154</v>
      </c>
      <c r="E42" s="39" t="s">
        <v>151</v>
      </c>
      <c r="F42" s="46"/>
      <c r="G42" s="47">
        <v>29807700</v>
      </c>
      <c r="H42" s="16"/>
    </row>
    <row r="43" spans="1:8" s="15" customFormat="1" ht="67.5" customHeight="1" x14ac:dyDescent="0.25">
      <c r="A43" s="42">
        <v>36</v>
      </c>
      <c r="B43" s="43" t="s">
        <v>155</v>
      </c>
      <c r="C43" s="44" t="s">
        <v>156</v>
      </c>
      <c r="D43" s="48" t="s">
        <v>157</v>
      </c>
      <c r="E43" s="39" t="s">
        <v>158</v>
      </c>
      <c r="F43" s="46"/>
      <c r="G43" s="47">
        <v>18493552</v>
      </c>
      <c r="H43" s="16"/>
    </row>
    <row r="44" spans="1:8" s="15" customFormat="1" ht="67.5" customHeight="1" x14ac:dyDescent="0.25">
      <c r="A44" s="42">
        <v>37</v>
      </c>
      <c r="B44" s="43" t="s">
        <v>159</v>
      </c>
      <c r="C44" s="44" t="s">
        <v>160</v>
      </c>
      <c r="D44" s="48" t="s">
        <v>161</v>
      </c>
      <c r="E44" s="39" t="s">
        <v>158</v>
      </c>
      <c r="F44" s="46"/>
      <c r="G44" s="47">
        <v>2900000</v>
      </c>
      <c r="H44" s="16"/>
    </row>
    <row r="45" spans="1:8" s="15" customFormat="1" ht="67.5" customHeight="1" x14ac:dyDescent="0.25">
      <c r="A45" s="42">
        <v>38</v>
      </c>
      <c r="B45" s="43" t="s">
        <v>162</v>
      </c>
      <c r="C45" s="44" t="s">
        <v>163</v>
      </c>
      <c r="D45" s="48" t="s">
        <v>164</v>
      </c>
      <c r="E45" s="39" t="s">
        <v>165</v>
      </c>
      <c r="F45" s="46"/>
      <c r="G45" s="47">
        <v>7436768260</v>
      </c>
      <c r="H45" s="16"/>
    </row>
    <row r="46" spans="1:8" s="15" customFormat="1" ht="67.5" customHeight="1" x14ac:dyDescent="0.25">
      <c r="A46" s="42">
        <v>39</v>
      </c>
      <c r="B46" s="43" t="s">
        <v>166</v>
      </c>
      <c r="C46" s="44" t="s">
        <v>167</v>
      </c>
      <c r="D46" s="48" t="s">
        <v>168</v>
      </c>
      <c r="E46" s="39" t="s">
        <v>165</v>
      </c>
      <c r="F46" s="46"/>
      <c r="G46" s="47">
        <v>256582629.44999999</v>
      </c>
      <c r="H46" s="16"/>
    </row>
    <row r="47" spans="1:8" s="15" customFormat="1" ht="67.5" customHeight="1" x14ac:dyDescent="0.25">
      <c r="A47" s="42">
        <v>40</v>
      </c>
      <c r="B47" s="43" t="s">
        <v>169</v>
      </c>
      <c r="C47" s="44" t="s">
        <v>170</v>
      </c>
      <c r="D47" s="48" t="s">
        <v>171</v>
      </c>
      <c r="E47" s="39" t="s">
        <v>172</v>
      </c>
      <c r="F47" s="46"/>
      <c r="G47" s="47">
        <v>6626742978</v>
      </c>
      <c r="H47" s="16"/>
    </row>
    <row r="48" spans="1:8" s="15" customFormat="1" ht="67.5" customHeight="1" x14ac:dyDescent="0.25">
      <c r="A48" s="42">
        <v>41</v>
      </c>
      <c r="B48" s="43" t="s">
        <v>173</v>
      </c>
      <c r="C48" s="44" t="s">
        <v>174</v>
      </c>
      <c r="D48" s="48" t="s">
        <v>175</v>
      </c>
      <c r="E48" s="39" t="s">
        <v>176</v>
      </c>
      <c r="F48" s="46"/>
      <c r="G48" s="47">
        <v>585297615</v>
      </c>
      <c r="H48" s="16"/>
    </row>
    <row r="49" spans="1:9" s="15" customFormat="1" ht="67.5" customHeight="1" x14ac:dyDescent="0.25">
      <c r="A49" s="42">
        <v>42</v>
      </c>
      <c r="B49" s="37" t="s">
        <v>177</v>
      </c>
      <c r="C49" s="38" t="s">
        <v>178</v>
      </c>
      <c r="D49" s="51" t="s">
        <v>179</v>
      </c>
      <c r="E49" s="39" t="s">
        <v>180</v>
      </c>
      <c r="F49" s="36"/>
      <c r="G49" s="52" t="s">
        <v>181</v>
      </c>
      <c r="H49" s="14" t="s">
        <v>9</v>
      </c>
      <c r="I49" s="50">
        <f>2931686499+2123759274</f>
        <v>5055445773</v>
      </c>
    </row>
    <row r="50" spans="1:9" s="15" customFormat="1" ht="67.5" customHeight="1" x14ac:dyDescent="0.25">
      <c r="A50" s="42">
        <v>43</v>
      </c>
      <c r="B50" s="43" t="s">
        <v>182</v>
      </c>
      <c r="C50" s="44" t="s">
        <v>183</v>
      </c>
      <c r="D50" s="48" t="s">
        <v>184</v>
      </c>
      <c r="E50" s="39" t="s">
        <v>185</v>
      </c>
      <c r="F50" s="46"/>
      <c r="G50" s="49">
        <v>554828400</v>
      </c>
      <c r="H50" s="16"/>
      <c r="I50" s="50"/>
    </row>
    <row r="51" spans="1:9" s="15" customFormat="1" ht="67.5" customHeight="1" x14ac:dyDescent="0.25">
      <c r="A51" s="42">
        <v>44</v>
      </c>
      <c r="B51" s="43" t="s">
        <v>186</v>
      </c>
      <c r="C51" s="44" t="s">
        <v>187</v>
      </c>
      <c r="D51" s="48" t="s">
        <v>188</v>
      </c>
      <c r="E51" s="39" t="s">
        <v>185</v>
      </c>
      <c r="F51" s="46"/>
      <c r="G51" s="47">
        <v>239072216</v>
      </c>
      <c r="H51" s="16"/>
    </row>
    <row r="52" spans="1:9" s="15" customFormat="1" ht="67.5" customHeight="1" x14ac:dyDescent="0.25">
      <c r="A52" s="42">
        <v>45</v>
      </c>
      <c r="B52" s="43" t="s">
        <v>189</v>
      </c>
      <c r="C52" s="44" t="s">
        <v>190</v>
      </c>
      <c r="D52" s="48" t="s">
        <v>191</v>
      </c>
      <c r="E52" s="39" t="s">
        <v>192</v>
      </c>
      <c r="F52" s="46"/>
      <c r="G52" s="47">
        <v>859180000</v>
      </c>
      <c r="H52" s="16"/>
    </row>
    <row r="53" spans="1:9" s="15" customFormat="1" ht="67.5" customHeight="1" x14ac:dyDescent="0.25">
      <c r="A53" s="42">
        <v>46</v>
      </c>
      <c r="B53" s="43" t="s">
        <v>193</v>
      </c>
      <c r="C53" s="44" t="s">
        <v>194</v>
      </c>
      <c r="D53" s="48" t="s">
        <v>195</v>
      </c>
      <c r="E53" s="39" t="s">
        <v>196</v>
      </c>
      <c r="F53" s="46"/>
      <c r="G53" s="47">
        <v>377076133</v>
      </c>
      <c r="H53" s="16"/>
    </row>
    <row r="54" spans="1:9" s="15" customFormat="1" ht="67.5" customHeight="1" x14ac:dyDescent="0.25">
      <c r="A54" s="42">
        <v>47</v>
      </c>
      <c r="B54" s="43" t="s">
        <v>197</v>
      </c>
      <c r="C54" s="44" t="s">
        <v>198</v>
      </c>
      <c r="D54" s="48" t="s">
        <v>199</v>
      </c>
      <c r="E54" s="39" t="s">
        <v>200</v>
      </c>
      <c r="F54" s="46"/>
      <c r="G54" s="47">
        <v>76449908</v>
      </c>
      <c r="H54" s="16"/>
    </row>
    <row r="55" spans="1:9" s="15" customFormat="1" ht="67.5" customHeight="1" x14ac:dyDescent="0.25">
      <c r="A55" s="42">
        <v>48</v>
      </c>
      <c r="B55" s="43" t="s">
        <v>201</v>
      </c>
      <c r="C55" s="44" t="s">
        <v>202</v>
      </c>
      <c r="D55" s="48" t="s">
        <v>203</v>
      </c>
      <c r="E55" s="39" t="s">
        <v>204</v>
      </c>
      <c r="F55" s="46"/>
      <c r="G55" s="47">
        <v>1209083078</v>
      </c>
      <c r="H55" s="16"/>
    </row>
    <row r="56" spans="1:9" s="15" customFormat="1" ht="67.5" customHeight="1" x14ac:dyDescent="0.25">
      <c r="A56" s="42">
        <f>+A55+1</f>
        <v>49</v>
      </c>
      <c r="B56" s="37" t="s">
        <v>206</v>
      </c>
      <c r="C56" s="38" t="s">
        <v>207</v>
      </c>
      <c r="D56" s="51" t="s">
        <v>208</v>
      </c>
      <c r="E56" s="39" t="s">
        <v>209</v>
      </c>
      <c r="F56" s="36"/>
      <c r="G56" s="52">
        <v>993947766</v>
      </c>
      <c r="H56" s="16"/>
    </row>
    <row r="57" spans="1:9" s="15" customFormat="1" ht="67.5" customHeight="1" x14ac:dyDescent="0.25">
      <c r="A57" s="42">
        <f t="shared" ref="A57:A78" si="0">+A56+1</f>
        <v>50</v>
      </c>
      <c r="B57" s="43" t="s">
        <v>210</v>
      </c>
      <c r="C57" s="44" t="s">
        <v>211</v>
      </c>
      <c r="D57" s="48" t="s">
        <v>212</v>
      </c>
      <c r="E57" s="39" t="s">
        <v>209</v>
      </c>
      <c r="F57" s="46"/>
      <c r="G57" s="49">
        <v>4559493459</v>
      </c>
      <c r="H57" s="16"/>
    </row>
    <row r="58" spans="1:9" s="15" customFormat="1" ht="67.5" customHeight="1" x14ac:dyDescent="0.25">
      <c r="A58" s="42">
        <f t="shared" si="0"/>
        <v>51</v>
      </c>
      <c r="B58" s="43" t="s">
        <v>213</v>
      </c>
      <c r="C58" s="44" t="s">
        <v>214</v>
      </c>
      <c r="D58" s="48" t="s">
        <v>215</v>
      </c>
      <c r="E58" s="39" t="s">
        <v>216</v>
      </c>
      <c r="F58" s="46"/>
      <c r="G58" s="47">
        <v>14449490172</v>
      </c>
      <c r="H58" s="16"/>
    </row>
    <row r="59" spans="1:9" s="15" customFormat="1" ht="67.5" customHeight="1" x14ac:dyDescent="0.25">
      <c r="A59" s="42">
        <f t="shared" si="0"/>
        <v>52</v>
      </c>
      <c r="B59" s="43" t="s">
        <v>217</v>
      </c>
      <c r="C59" s="44" t="s">
        <v>218</v>
      </c>
      <c r="D59" s="48" t="s">
        <v>219</v>
      </c>
      <c r="E59" s="39" t="s">
        <v>220</v>
      </c>
      <c r="F59" s="46"/>
      <c r="G59" s="47">
        <v>17115175863</v>
      </c>
      <c r="H59" s="16"/>
    </row>
    <row r="60" spans="1:9" s="15" customFormat="1" ht="67.5" customHeight="1" x14ac:dyDescent="0.25">
      <c r="A60" s="42">
        <f t="shared" si="0"/>
        <v>53</v>
      </c>
      <c r="B60" s="43" t="s">
        <v>221</v>
      </c>
      <c r="C60" s="44" t="s">
        <v>222</v>
      </c>
      <c r="D60" s="48" t="s">
        <v>223</v>
      </c>
      <c r="E60" s="39" t="s">
        <v>220</v>
      </c>
      <c r="F60" s="46"/>
      <c r="G60" s="47">
        <v>1977638974</v>
      </c>
      <c r="H60" s="16"/>
    </row>
    <row r="61" spans="1:9" s="15" customFormat="1" ht="67.5" customHeight="1" x14ac:dyDescent="0.25">
      <c r="A61" s="42">
        <f t="shared" si="0"/>
        <v>54</v>
      </c>
      <c r="B61" s="43" t="s">
        <v>225</v>
      </c>
      <c r="C61" s="44" t="s">
        <v>226</v>
      </c>
      <c r="D61" s="48" t="s">
        <v>227</v>
      </c>
      <c r="E61" s="39" t="s">
        <v>220</v>
      </c>
      <c r="F61" s="46"/>
      <c r="G61" s="47">
        <v>1111408854</v>
      </c>
      <c r="H61" s="16"/>
    </row>
    <row r="62" spans="1:9" s="15" customFormat="1" ht="67.5" customHeight="1" x14ac:dyDescent="0.25">
      <c r="A62" s="42">
        <f t="shared" si="0"/>
        <v>55</v>
      </c>
      <c r="B62" s="43" t="s">
        <v>228</v>
      </c>
      <c r="C62" s="44" t="s">
        <v>229</v>
      </c>
      <c r="D62" s="48" t="s">
        <v>230</v>
      </c>
      <c r="E62" s="39" t="s">
        <v>231</v>
      </c>
      <c r="F62" s="46"/>
      <c r="G62" s="47">
        <v>929865316</v>
      </c>
      <c r="H62" s="16"/>
    </row>
    <row r="63" spans="1:9" s="15" customFormat="1" ht="67.5" customHeight="1" x14ac:dyDescent="0.25">
      <c r="A63" s="42">
        <f t="shared" si="0"/>
        <v>56</v>
      </c>
      <c r="B63" s="43" t="s">
        <v>232</v>
      </c>
      <c r="C63" s="44" t="s">
        <v>233</v>
      </c>
      <c r="D63" s="48" t="s">
        <v>234</v>
      </c>
      <c r="E63" s="39" t="s">
        <v>231</v>
      </c>
      <c r="F63" s="46"/>
      <c r="G63" s="47">
        <v>475963849</v>
      </c>
      <c r="H63" s="16"/>
    </row>
    <row r="64" spans="1:9" s="15" customFormat="1" ht="67.5" customHeight="1" x14ac:dyDescent="0.25">
      <c r="A64" s="42">
        <f t="shared" si="0"/>
        <v>57</v>
      </c>
      <c r="B64" s="43" t="s">
        <v>235</v>
      </c>
      <c r="C64" s="44" t="s">
        <v>236</v>
      </c>
      <c r="D64" s="48" t="s">
        <v>237</v>
      </c>
      <c r="E64" s="39" t="s">
        <v>238</v>
      </c>
      <c r="F64" s="46"/>
      <c r="G64" s="47">
        <v>68830236</v>
      </c>
      <c r="H64" s="16"/>
    </row>
    <row r="65" spans="1:8" s="15" customFormat="1" ht="67.5" customHeight="1" x14ac:dyDescent="0.25">
      <c r="A65" s="42">
        <f t="shared" si="0"/>
        <v>58</v>
      </c>
      <c r="B65" s="43" t="s">
        <v>239</v>
      </c>
      <c r="C65" s="44" t="s">
        <v>240</v>
      </c>
      <c r="D65" s="48" t="s">
        <v>195</v>
      </c>
      <c r="E65" s="39" t="s">
        <v>238</v>
      </c>
      <c r="F65" s="46"/>
      <c r="G65" s="47">
        <v>424575816</v>
      </c>
      <c r="H65" s="16"/>
    </row>
    <row r="66" spans="1:8" s="15" customFormat="1" ht="67.5" customHeight="1" x14ac:dyDescent="0.25">
      <c r="A66" s="42">
        <f t="shared" si="0"/>
        <v>59</v>
      </c>
      <c r="B66" s="43" t="s">
        <v>241</v>
      </c>
      <c r="C66" s="44" t="s">
        <v>242</v>
      </c>
      <c r="D66" s="48" t="s">
        <v>243</v>
      </c>
      <c r="E66" s="39" t="s">
        <v>244</v>
      </c>
      <c r="F66" s="46"/>
      <c r="G66" s="47">
        <v>699125750</v>
      </c>
      <c r="H66" s="16"/>
    </row>
    <row r="67" spans="1:8" s="15" customFormat="1" ht="67.5" customHeight="1" x14ac:dyDescent="0.25">
      <c r="A67" s="42">
        <f t="shared" si="0"/>
        <v>60</v>
      </c>
      <c r="B67" s="43" t="s">
        <v>245</v>
      </c>
      <c r="C67" s="44" t="s">
        <v>246</v>
      </c>
      <c r="D67" s="48" t="s">
        <v>247</v>
      </c>
      <c r="E67" s="39" t="s">
        <v>248</v>
      </c>
      <c r="F67" s="46"/>
      <c r="G67" s="47">
        <v>25727800</v>
      </c>
      <c r="H67" s="16"/>
    </row>
    <row r="68" spans="1:8" s="15" customFormat="1" ht="67.5" customHeight="1" x14ac:dyDescent="0.25">
      <c r="A68" s="42">
        <f t="shared" si="0"/>
        <v>61</v>
      </c>
      <c r="B68" s="43" t="s">
        <v>249</v>
      </c>
      <c r="C68" s="44" t="s">
        <v>250</v>
      </c>
      <c r="D68" s="48" t="s">
        <v>251</v>
      </c>
      <c r="E68" s="39" t="s">
        <v>248</v>
      </c>
      <c r="F68" s="46"/>
      <c r="G68" s="47">
        <v>5346234987</v>
      </c>
      <c r="H68" s="16"/>
    </row>
    <row r="69" spans="1:8" s="15" customFormat="1" ht="67.5" customHeight="1" x14ac:dyDescent="0.25">
      <c r="A69" s="42">
        <f t="shared" si="0"/>
        <v>62</v>
      </c>
      <c r="B69" s="43" t="s">
        <v>252</v>
      </c>
      <c r="C69" s="44" t="s">
        <v>253</v>
      </c>
      <c r="D69" s="48" t="s">
        <v>254</v>
      </c>
      <c r="E69" s="39" t="s">
        <v>248</v>
      </c>
      <c r="F69" s="46"/>
      <c r="G69" s="47">
        <v>4229906824</v>
      </c>
      <c r="H69" s="16"/>
    </row>
    <row r="70" spans="1:8" s="15" customFormat="1" ht="67.5" customHeight="1" x14ac:dyDescent="0.25">
      <c r="A70" s="42">
        <f t="shared" si="0"/>
        <v>63</v>
      </c>
      <c r="B70" s="43" t="s">
        <v>255</v>
      </c>
      <c r="C70" s="44" t="s">
        <v>256</v>
      </c>
      <c r="D70" s="48" t="s">
        <v>257</v>
      </c>
      <c r="E70" s="39" t="s">
        <v>248</v>
      </c>
      <c r="F70" s="46"/>
      <c r="G70" s="47">
        <v>1742393552</v>
      </c>
      <c r="H70" s="16"/>
    </row>
    <row r="71" spans="1:8" s="15" customFormat="1" ht="67.5" customHeight="1" x14ac:dyDescent="0.25">
      <c r="A71" s="42">
        <f t="shared" si="0"/>
        <v>64</v>
      </c>
      <c r="B71" s="43" t="s">
        <v>258</v>
      </c>
      <c r="C71" s="44" t="s">
        <v>259</v>
      </c>
      <c r="D71" s="48" t="s">
        <v>260</v>
      </c>
      <c r="E71" s="39" t="s">
        <v>248</v>
      </c>
      <c r="F71" s="46"/>
      <c r="G71" s="47">
        <v>6959394246</v>
      </c>
      <c r="H71" s="16"/>
    </row>
    <row r="72" spans="1:8" s="15" customFormat="1" ht="67.5" customHeight="1" x14ac:dyDescent="0.25">
      <c r="A72" s="42">
        <f t="shared" si="0"/>
        <v>65</v>
      </c>
      <c r="B72" s="43" t="s">
        <v>261</v>
      </c>
      <c r="C72" s="44" t="s">
        <v>262</v>
      </c>
      <c r="D72" s="48" t="s">
        <v>264</v>
      </c>
      <c r="E72" s="39" t="s">
        <v>263</v>
      </c>
      <c r="F72" s="46"/>
      <c r="G72" s="47">
        <v>13254206106</v>
      </c>
      <c r="H72" s="16"/>
    </row>
    <row r="73" spans="1:8" s="15" customFormat="1" ht="67.5" customHeight="1" x14ac:dyDescent="0.25">
      <c r="A73" s="42">
        <f t="shared" si="0"/>
        <v>66</v>
      </c>
      <c r="B73" s="43" t="s">
        <v>265</v>
      </c>
      <c r="C73" s="44" t="s">
        <v>266</v>
      </c>
      <c r="D73" s="48" t="s">
        <v>267</v>
      </c>
      <c r="E73" s="39" t="s">
        <v>268</v>
      </c>
      <c r="F73" s="46"/>
      <c r="G73" s="47">
        <v>439073133</v>
      </c>
      <c r="H73" s="16"/>
    </row>
    <row r="74" spans="1:8" s="15" customFormat="1" ht="67.5" customHeight="1" x14ac:dyDescent="0.25">
      <c r="A74" s="42">
        <f t="shared" si="0"/>
        <v>67</v>
      </c>
      <c r="B74" s="43" t="s">
        <v>269</v>
      </c>
      <c r="C74" s="44" t="s">
        <v>270</v>
      </c>
      <c r="D74" s="48" t="s">
        <v>271</v>
      </c>
      <c r="E74" s="39" t="s">
        <v>268</v>
      </c>
      <c r="F74" s="46"/>
      <c r="G74" s="47">
        <v>6650272569</v>
      </c>
      <c r="H74" s="16"/>
    </row>
    <row r="75" spans="1:8" s="15" customFormat="1" ht="67.5" customHeight="1" x14ac:dyDescent="0.25">
      <c r="A75" s="42">
        <f t="shared" si="0"/>
        <v>68</v>
      </c>
      <c r="B75" s="43" t="s">
        <v>272</v>
      </c>
      <c r="C75" s="44" t="s">
        <v>273</v>
      </c>
      <c r="D75" s="48" t="s">
        <v>274</v>
      </c>
      <c r="E75" s="39" t="s">
        <v>275</v>
      </c>
      <c r="F75" s="46"/>
      <c r="G75" s="47">
        <v>337495265.73000002</v>
      </c>
      <c r="H75" s="16"/>
    </row>
    <row r="76" spans="1:8" s="15" customFormat="1" ht="67.5" customHeight="1" x14ac:dyDescent="0.25">
      <c r="A76" s="42">
        <f t="shared" si="0"/>
        <v>69</v>
      </c>
      <c r="B76" s="43" t="s">
        <v>276</v>
      </c>
      <c r="C76" s="44" t="s">
        <v>277</v>
      </c>
      <c r="D76" s="48" t="s">
        <v>278</v>
      </c>
      <c r="E76" s="39" t="s">
        <v>275</v>
      </c>
      <c r="F76" s="46"/>
      <c r="G76" s="47">
        <v>18774534546</v>
      </c>
      <c r="H76" s="16"/>
    </row>
    <row r="77" spans="1:8" s="15" customFormat="1" ht="67.5" customHeight="1" x14ac:dyDescent="0.25">
      <c r="A77" s="42">
        <f t="shared" si="0"/>
        <v>70</v>
      </c>
      <c r="B77" s="43" t="s">
        <v>279</v>
      </c>
      <c r="C77" s="44" t="s">
        <v>280</v>
      </c>
      <c r="D77" s="48" t="s">
        <v>281</v>
      </c>
      <c r="E77" s="39" t="s">
        <v>282</v>
      </c>
      <c r="F77" s="46"/>
      <c r="G77" s="47">
        <v>1242826070</v>
      </c>
      <c r="H77" s="16"/>
    </row>
    <row r="78" spans="1:8" s="15" customFormat="1" ht="67.5" customHeight="1" x14ac:dyDescent="0.25">
      <c r="A78" s="42">
        <f t="shared" si="0"/>
        <v>71</v>
      </c>
      <c r="B78" s="43" t="s">
        <v>283</v>
      </c>
      <c r="C78" s="44" t="s">
        <v>284</v>
      </c>
      <c r="D78" s="48" t="s">
        <v>281</v>
      </c>
      <c r="E78" s="39" t="s">
        <v>282</v>
      </c>
      <c r="F78" s="46"/>
      <c r="G78" s="47">
        <v>3149905853</v>
      </c>
      <c r="H78" s="16"/>
    </row>
    <row r="79" spans="1:8" s="15" customFormat="1" ht="15.75" thickBot="1" x14ac:dyDescent="0.3">
      <c r="A79" s="30"/>
      <c r="B79" s="31"/>
      <c r="C79" s="32"/>
      <c r="D79" s="33"/>
      <c r="E79" s="34"/>
      <c r="F79" s="35"/>
      <c r="G79" s="41"/>
      <c r="H79" s="16"/>
    </row>
    <row r="80" spans="1:8" ht="15.75" thickTop="1" x14ac:dyDescent="0.25"/>
    <row r="82" spans="1:8" x14ac:dyDescent="0.25">
      <c r="C82" s="17" t="s">
        <v>10</v>
      </c>
      <c r="D82" s="18">
        <f>+COUNT(A8:A79)</f>
        <v>71</v>
      </c>
    </row>
    <row r="84" spans="1:8" s="22" customFormat="1" x14ac:dyDescent="0.25">
      <c r="A84" s="4"/>
      <c r="B84" s="5"/>
      <c r="C84" s="17" t="s">
        <v>11</v>
      </c>
      <c r="D84" s="20">
        <f>SUM(G10:G79)+I8+I9+I49</f>
        <v>162107063696.17999</v>
      </c>
      <c r="F84" s="8"/>
      <c r="G84" s="9"/>
      <c r="H84"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70" zoomScaleNormal="70" workbookViewId="0">
      <selection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7.42578125" style="22" customWidth="1"/>
    <col min="6" max="6" width="8.42578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224</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206</v>
      </c>
      <c r="C8" s="38" t="s">
        <v>207</v>
      </c>
      <c r="D8" s="51" t="s">
        <v>208</v>
      </c>
      <c r="E8" s="39" t="s">
        <v>209</v>
      </c>
      <c r="F8" s="36"/>
      <c r="G8" s="52">
        <v>993947766</v>
      </c>
      <c r="H8" s="14" t="s">
        <v>9</v>
      </c>
      <c r="I8" s="50"/>
    </row>
    <row r="9" spans="1:9" s="15" customFormat="1" ht="67.5" customHeight="1" x14ac:dyDescent="0.25">
      <c r="A9" s="42">
        <v>2</v>
      </c>
      <c r="B9" s="43" t="s">
        <v>210</v>
      </c>
      <c r="C9" s="44" t="s">
        <v>211</v>
      </c>
      <c r="D9" s="48" t="s">
        <v>212</v>
      </c>
      <c r="E9" s="39" t="s">
        <v>209</v>
      </c>
      <c r="F9" s="46"/>
      <c r="G9" s="49">
        <v>4559493459</v>
      </c>
      <c r="H9" s="16"/>
      <c r="I9" s="50"/>
    </row>
    <row r="10" spans="1:9" s="15" customFormat="1" ht="67.5" customHeight="1" x14ac:dyDescent="0.25">
      <c r="A10" s="42">
        <v>3</v>
      </c>
      <c r="B10" s="43" t="s">
        <v>213</v>
      </c>
      <c r="C10" s="44" t="s">
        <v>214</v>
      </c>
      <c r="D10" s="48" t="s">
        <v>215</v>
      </c>
      <c r="E10" s="39" t="s">
        <v>216</v>
      </c>
      <c r="F10" s="46"/>
      <c r="G10" s="47">
        <v>14449490172</v>
      </c>
      <c r="H10" s="16"/>
    </row>
    <row r="11" spans="1:9" s="15" customFormat="1" ht="67.5" customHeight="1" x14ac:dyDescent="0.25">
      <c r="A11" s="42">
        <v>4</v>
      </c>
      <c r="B11" s="43" t="s">
        <v>217</v>
      </c>
      <c r="C11" s="44" t="s">
        <v>218</v>
      </c>
      <c r="D11" s="48" t="s">
        <v>219</v>
      </c>
      <c r="E11" s="39" t="s">
        <v>220</v>
      </c>
      <c r="F11" s="46"/>
      <c r="G11" s="47">
        <v>17115175863</v>
      </c>
      <c r="H11" s="16"/>
    </row>
    <row r="12" spans="1:9" s="15" customFormat="1" ht="67.5" customHeight="1" x14ac:dyDescent="0.25">
      <c r="A12" s="42">
        <v>5</v>
      </c>
      <c r="B12" s="43" t="s">
        <v>221</v>
      </c>
      <c r="C12" s="44" t="s">
        <v>222</v>
      </c>
      <c r="D12" s="48" t="s">
        <v>223</v>
      </c>
      <c r="E12" s="39" t="s">
        <v>220</v>
      </c>
      <c r="F12" s="46"/>
      <c r="G12" s="47">
        <v>1977638974</v>
      </c>
      <c r="H12" s="16"/>
    </row>
    <row r="13" spans="1:9" s="15" customFormat="1" ht="67.5" customHeight="1" x14ac:dyDescent="0.25">
      <c r="A13" s="42">
        <v>6</v>
      </c>
      <c r="B13" s="43" t="s">
        <v>225</v>
      </c>
      <c r="C13" s="44" t="s">
        <v>226</v>
      </c>
      <c r="D13" s="48" t="s">
        <v>227</v>
      </c>
      <c r="E13" s="39" t="s">
        <v>220</v>
      </c>
      <c r="F13" s="46"/>
      <c r="G13" s="47">
        <v>1111408854</v>
      </c>
      <c r="H13" s="16"/>
    </row>
    <row r="14" spans="1:9" s="15" customFormat="1" ht="67.5" customHeight="1" x14ac:dyDescent="0.25">
      <c r="A14" s="42">
        <v>7</v>
      </c>
      <c r="B14" s="43" t="s">
        <v>228</v>
      </c>
      <c r="C14" s="44" t="s">
        <v>229</v>
      </c>
      <c r="D14" s="48" t="s">
        <v>230</v>
      </c>
      <c r="E14" s="39" t="s">
        <v>231</v>
      </c>
      <c r="F14" s="46"/>
      <c r="G14" s="47">
        <v>929865316</v>
      </c>
      <c r="H14" s="16"/>
    </row>
    <row r="15" spans="1:9" s="15" customFormat="1" ht="67.5" customHeight="1" x14ac:dyDescent="0.25">
      <c r="A15" s="42">
        <f>+A14+1</f>
        <v>8</v>
      </c>
      <c r="B15" s="43" t="s">
        <v>232</v>
      </c>
      <c r="C15" s="44" t="s">
        <v>233</v>
      </c>
      <c r="D15" s="48" t="s">
        <v>234</v>
      </c>
      <c r="E15" s="39" t="s">
        <v>231</v>
      </c>
      <c r="F15" s="46"/>
      <c r="G15" s="47">
        <v>475963849</v>
      </c>
      <c r="H15" s="16"/>
    </row>
    <row r="16" spans="1:9" s="15" customFormat="1" ht="67.5" customHeight="1" x14ac:dyDescent="0.25">
      <c r="A16" s="42">
        <f t="shared" ref="A16:A30" si="0">+A15+1</f>
        <v>9</v>
      </c>
      <c r="B16" s="43" t="s">
        <v>235</v>
      </c>
      <c r="C16" s="44" t="s">
        <v>236</v>
      </c>
      <c r="D16" s="48" t="s">
        <v>237</v>
      </c>
      <c r="E16" s="39" t="s">
        <v>238</v>
      </c>
      <c r="F16" s="46"/>
      <c r="G16" s="47">
        <v>68830236</v>
      </c>
      <c r="H16" s="16"/>
    </row>
    <row r="17" spans="1:8" s="15" customFormat="1" ht="67.5" customHeight="1" x14ac:dyDescent="0.25">
      <c r="A17" s="42">
        <f t="shared" si="0"/>
        <v>10</v>
      </c>
      <c r="B17" s="43" t="s">
        <v>239</v>
      </c>
      <c r="C17" s="44" t="s">
        <v>240</v>
      </c>
      <c r="D17" s="48" t="s">
        <v>195</v>
      </c>
      <c r="E17" s="39" t="s">
        <v>238</v>
      </c>
      <c r="F17" s="46"/>
      <c r="G17" s="47">
        <v>424575816</v>
      </c>
      <c r="H17" s="16"/>
    </row>
    <row r="18" spans="1:8" s="15" customFormat="1" ht="67.5" customHeight="1" x14ac:dyDescent="0.25">
      <c r="A18" s="42">
        <f t="shared" si="0"/>
        <v>11</v>
      </c>
      <c r="B18" s="43" t="s">
        <v>241</v>
      </c>
      <c r="C18" s="44" t="s">
        <v>242</v>
      </c>
      <c r="D18" s="48" t="s">
        <v>243</v>
      </c>
      <c r="E18" s="39" t="s">
        <v>244</v>
      </c>
      <c r="F18" s="46"/>
      <c r="G18" s="47">
        <v>699125750</v>
      </c>
      <c r="H18" s="16"/>
    </row>
    <row r="19" spans="1:8" s="15" customFormat="1" ht="67.5" customHeight="1" x14ac:dyDescent="0.25">
      <c r="A19" s="42">
        <f t="shared" si="0"/>
        <v>12</v>
      </c>
      <c r="B19" s="43" t="s">
        <v>245</v>
      </c>
      <c r="C19" s="44" t="s">
        <v>246</v>
      </c>
      <c r="D19" s="48" t="s">
        <v>247</v>
      </c>
      <c r="E19" s="39" t="s">
        <v>248</v>
      </c>
      <c r="F19" s="46"/>
      <c r="G19" s="47">
        <v>25727800</v>
      </c>
      <c r="H19" s="16"/>
    </row>
    <row r="20" spans="1:8" s="15" customFormat="1" ht="67.5" customHeight="1" x14ac:dyDescent="0.25">
      <c r="A20" s="42">
        <f t="shared" si="0"/>
        <v>13</v>
      </c>
      <c r="B20" s="43" t="s">
        <v>249</v>
      </c>
      <c r="C20" s="44" t="s">
        <v>250</v>
      </c>
      <c r="D20" s="48" t="s">
        <v>251</v>
      </c>
      <c r="E20" s="39" t="s">
        <v>248</v>
      </c>
      <c r="F20" s="46"/>
      <c r="G20" s="47">
        <v>5346234987</v>
      </c>
      <c r="H20" s="16"/>
    </row>
    <row r="21" spans="1:8" s="15" customFormat="1" ht="67.5" customHeight="1" x14ac:dyDescent="0.25">
      <c r="A21" s="42">
        <f t="shared" si="0"/>
        <v>14</v>
      </c>
      <c r="B21" s="43" t="s">
        <v>252</v>
      </c>
      <c r="C21" s="44" t="s">
        <v>253</v>
      </c>
      <c r="D21" s="48" t="s">
        <v>254</v>
      </c>
      <c r="E21" s="39" t="s">
        <v>248</v>
      </c>
      <c r="F21" s="46"/>
      <c r="G21" s="47">
        <v>4229906824</v>
      </c>
      <c r="H21" s="16"/>
    </row>
    <row r="22" spans="1:8" s="15" customFormat="1" ht="67.5" customHeight="1" x14ac:dyDescent="0.25">
      <c r="A22" s="42">
        <f t="shared" si="0"/>
        <v>15</v>
      </c>
      <c r="B22" s="43" t="s">
        <v>255</v>
      </c>
      <c r="C22" s="44" t="s">
        <v>256</v>
      </c>
      <c r="D22" s="48" t="s">
        <v>257</v>
      </c>
      <c r="E22" s="39" t="s">
        <v>248</v>
      </c>
      <c r="F22" s="46"/>
      <c r="G22" s="47">
        <v>1742393552</v>
      </c>
      <c r="H22" s="16"/>
    </row>
    <row r="23" spans="1:8" s="15" customFormat="1" ht="67.5" customHeight="1" x14ac:dyDescent="0.25">
      <c r="A23" s="42">
        <f t="shared" si="0"/>
        <v>16</v>
      </c>
      <c r="B23" s="43" t="s">
        <v>258</v>
      </c>
      <c r="C23" s="44" t="s">
        <v>259</v>
      </c>
      <c r="D23" s="48" t="s">
        <v>260</v>
      </c>
      <c r="E23" s="39" t="s">
        <v>248</v>
      </c>
      <c r="F23" s="46"/>
      <c r="G23" s="47">
        <v>6959394246</v>
      </c>
      <c r="H23" s="16"/>
    </row>
    <row r="24" spans="1:8" s="15" customFormat="1" ht="67.5" customHeight="1" x14ac:dyDescent="0.25">
      <c r="A24" s="42">
        <f t="shared" si="0"/>
        <v>17</v>
      </c>
      <c r="B24" s="43" t="s">
        <v>261</v>
      </c>
      <c r="C24" s="44" t="s">
        <v>262</v>
      </c>
      <c r="D24" s="48" t="s">
        <v>264</v>
      </c>
      <c r="E24" s="39" t="s">
        <v>263</v>
      </c>
      <c r="F24" s="46"/>
      <c r="G24" s="47">
        <v>13254206106</v>
      </c>
      <c r="H24" s="16"/>
    </row>
    <row r="25" spans="1:8" s="15" customFormat="1" ht="67.5" customHeight="1" x14ac:dyDescent="0.25">
      <c r="A25" s="42">
        <f t="shared" si="0"/>
        <v>18</v>
      </c>
      <c r="B25" s="43" t="s">
        <v>265</v>
      </c>
      <c r="C25" s="44" t="s">
        <v>266</v>
      </c>
      <c r="D25" s="48" t="s">
        <v>267</v>
      </c>
      <c r="E25" s="39" t="s">
        <v>268</v>
      </c>
      <c r="F25" s="46"/>
      <c r="G25" s="47">
        <v>439073133</v>
      </c>
      <c r="H25" s="16"/>
    </row>
    <row r="26" spans="1:8" s="15" customFormat="1" ht="67.5" customHeight="1" x14ac:dyDescent="0.25">
      <c r="A26" s="42">
        <f t="shared" si="0"/>
        <v>19</v>
      </c>
      <c r="B26" s="43" t="s">
        <v>269</v>
      </c>
      <c r="C26" s="44" t="s">
        <v>270</v>
      </c>
      <c r="D26" s="48" t="s">
        <v>271</v>
      </c>
      <c r="E26" s="39" t="s">
        <v>268</v>
      </c>
      <c r="F26" s="46"/>
      <c r="G26" s="47">
        <v>6650272569</v>
      </c>
      <c r="H26" s="16"/>
    </row>
    <row r="27" spans="1:8" s="15" customFormat="1" ht="67.5" customHeight="1" x14ac:dyDescent="0.25">
      <c r="A27" s="42">
        <f t="shared" si="0"/>
        <v>20</v>
      </c>
      <c r="B27" s="43" t="s">
        <v>272</v>
      </c>
      <c r="C27" s="44" t="s">
        <v>273</v>
      </c>
      <c r="D27" s="48" t="s">
        <v>274</v>
      </c>
      <c r="E27" s="39" t="s">
        <v>275</v>
      </c>
      <c r="F27" s="46"/>
      <c r="G27" s="47">
        <v>337495265.73000002</v>
      </c>
      <c r="H27" s="16"/>
    </row>
    <row r="28" spans="1:8" s="15" customFormat="1" ht="67.5" customHeight="1" x14ac:dyDescent="0.25">
      <c r="A28" s="42">
        <f t="shared" si="0"/>
        <v>21</v>
      </c>
      <c r="B28" s="43" t="s">
        <v>276</v>
      </c>
      <c r="C28" s="44" t="s">
        <v>277</v>
      </c>
      <c r="D28" s="48" t="s">
        <v>278</v>
      </c>
      <c r="E28" s="39" t="s">
        <v>275</v>
      </c>
      <c r="F28" s="46"/>
      <c r="G28" s="47">
        <v>18774534546</v>
      </c>
      <c r="H28" s="16"/>
    </row>
    <row r="29" spans="1:8" s="15" customFormat="1" ht="67.5" customHeight="1" x14ac:dyDescent="0.25">
      <c r="A29" s="42">
        <f t="shared" si="0"/>
        <v>22</v>
      </c>
      <c r="B29" s="43" t="s">
        <v>279</v>
      </c>
      <c r="C29" s="44" t="s">
        <v>280</v>
      </c>
      <c r="D29" s="48" t="s">
        <v>281</v>
      </c>
      <c r="E29" s="39" t="s">
        <v>282</v>
      </c>
      <c r="F29" s="46"/>
      <c r="G29" s="47">
        <v>1242826070</v>
      </c>
      <c r="H29" s="16"/>
    </row>
    <row r="30" spans="1:8" s="15" customFormat="1" ht="67.5" customHeight="1" x14ac:dyDescent="0.25">
      <c r="A30" s="42">
        <f t="shared" si="0"/>
        <v>23</v>
      </c>
      <c r="B30" s="43" t="s">
        <v>283</v>
      </c>
      <c r="C30" s="44" t="s">
        <v>284</v>
      </c>
      <c r="D30" s="48" t="s">
        <v>281</v>
      </c>
      <c r="E30" s="39" t="s">
        <v>282</v>
      </c>
      <c r="F30" s="46"/>
      <c r="G30" s="47">
        <v>3149905853</v>
      </c>
      <c r="H30" s="16"/>
    </row>
    <row r="31" spans="1:8" s="15" customFormat="1" ht="15.75" thickBot="1" x14ac:dyDescent="0.3">
      <c r="A31" s="30"/>
      <c r="B31" s="31"/>
      <c r="C31" s="32"/>
      <c r="D31" s="33"/>
      <c r="E31" s="34"/>
      <c r="F31" s="35"/>
      <c r="G31" s="41"/>
      <c r="H31" s="16"/>
    </row>
    <row r="32" spans="1:8" ht="15.75" thickTop="1" x14ac:dyDescent="0.25"/>
    <row r="34" spans="1:8" x14ac:dyDescent="0.25">
      <c r="C34" s="17" t="s">
        <v>10</v>
      </c>
      <c r="D34" s="18">
        <f>+COUNT(A8:A31)</f>
        <v>23</v>
      </c>
    </row>
    <row r="36" spans="1:8" s="22" customFormat="1" x14ac:dyDescent="0.25">
      <c r="A36" s="4"/>
      <c r="B36" s="5"/>
      <c r="C36" s="17" t="s">
        <v>11</v>
      </c>
      <c r="D36" s="20">
        <f>SUM(G8:G31)+I8</f>
        <v>104957487006.73</v>
      </c>
      <c r="F36" s="8"/>
      <c r="G36" s="9"/>
      <c r="H36"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5" sqref="A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v>
      </c>
      <c r="C8" s="38" t="s">
        <v>15</v>
      </c>
      <c r="D8" s="51" t="s">
        <v>16</v>
      </c>
      <c r="E8" s="39" t="s">
        <v>17</v>
      </c>
      <c r="F8" s="36"/>
      <c r="G8" s="52" t="s">
        <v>18</v>
      </c>
      <c r="H8" s="14" t="s">
        <v>9</v>
      </c>
      <c r="I8" s="50">
        <f>1294288037+1431108368</f>
        <v>2725396405</v>
      </c>
    </row>
    <row r="9" spans="1:9" s="15" customFormat="1" ht="67.5" customHeight="1" x14ac:dyDescent="0.25">
      <c r="A9" s="42">
        <v>2</v>
      </c>
      <c r="B9" s="43" t="s">
        <v>19</v>
      </c>
      <c r="C9" s="44" t="s">
        <v>20</v>
      </c>
      <c r="D9" s="48" t="s">
        <v>21</v>
      </c>
      <c r="E9" s="39" t="s">
        <v>22</v>
      </c>
      <c r="F9" s="46"/>
      <c r="G9" s="49" t="s">
        <v>23</v>
      </c>
      <c r="H9" s="16"/>
      <c r="I9" s="50">
        <f>1326692232+1326692291+1326643280</f>
        <v>3980027803</v>
      </c>
    </row>
    <row r="10" spans="1:9" s="15" customFormat="1" ht="67.5" customHeight="1" x14ac:dyDescent="0.25">
      <c r="A10" s="42">
        <v>3</v>
      </c>
      <c r="B10" s="43" t="s">
        <v>24</v>
      </c>
      <c r="C10" s="44" t="s">
        <v>25</v>
      </c>
      <c r="D10" s="45" t="s">
        <v>26</v>
      </c>
      <c r="E10" s="39" t="s">
        <v>27</v>
      </c>
      <c r="F10" s="46"/>
      <c r="G10" s="47">
        <v>1205796428</v>
      </c>
      <c r="H10" s="16"/>
    </row>
    <row r="11" spans="1:9" s="15" customFormat="1" ht="67.5" customHeight="1" x14ac:dyDescent="0.25">
      <c r="A11" s="42">
        <v>4</v>
      </c>
      <c r="B11" s="43" t="s">
        <v>28</v>
      </c>
      <c r="C11" s="44" t="s">
        <v>29</v>
      </c>
      <c r="D11" s="45" t="s">
        <v>30</v>
      </c>
      <c r="E11" s="39" t="s">
        <v>27</v>
      </c>
      <c r="F11" s="46"/>
      <c r="G11" s="47">
        <v>1251373179</v>
      </c>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4</v>
      </c>
    </row>
    <row r="17" spans="1:8" s="22" customFormat="1" x14ac:dyDescent="0.25">
      <c r="A17" s="4"/>
      <c r="B17" s="5"/>
      <c r="C17" s="17" t="s">
        <v>11</v>
      </c>
      <c r="D17" s="20">
        <f>SUM(G10:G12)+I8+I9</f>
        <v>9162593815</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86</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31</v>
      </c>
      <c r="C8" s="38" t="s">
        <v>32</v>
      </c>
      <c r="D8" s="51" t="s">
        <v>33</v>
      </c>
      <c r="E8" s="39" t="s">
        <v>34</v>
      </c>
      <c r="F8" s="36"/>
      <c r="G8" s="52">
        <v>1321066551</v>
      </c>
      <c r="H8" s="14" t="s">
        <v>9</v>
      </c>
      <c r="I8" s="50"/>
    </row>
    <row r="9" spans="1:9" s="15" customFormat="1" ht="67.5" customHeight="1" x14ac:dyDescent="0.25">
      <c r="A9" s="42">
        <v>2</v>
      </c>
      <c r="B9" s="43" t="s">
        <v>35</v>
      </c>
      <c r="C9" s="44" t="s">
        <v>36</v>
      </c>
      <c r="D9" s="48" t="s">
        <v>37</v>
      </c>
      <c r="E9" s="39" t="s">
        <v>38</v>
      </c>
      <c r="F9" s="46"/>
      <c r="G9" s="49">
        <v>3771055686</v>
      </c>
      <c r="H9" s="16"/>
      <c r="I9" s="50"/>
    </row>
    <row r="10" spans="1:9" s="15" customFormat="1" ht="67.5" customHeight="1" x14ac:dyDescent="0.25">
      <c r="A10" s="42">
        <v>3</v>
      </c>
      <c r="B10" s="43" t="s">
        <v>39</v>
      </c>
      <c r="C10" s="44" t="s">
        <v>40</v>
      </c>
      <c r="D10" s="45" t="s">
        <v>41</v>
      </c>
      <c r="E10" s="39" t="s">
        <v>42</v>
      </c>
      <c r="F10" s="46"/>
      <c r="G10" s="47">
        <v>2665892885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v>3</v>
      </c>
    </row>
    <row r="16" spans="1:9" s="22" customFormat="1" x14ac:dyDescent="0.25">
      <c r="A16" s="4"/>
      <c r="B16" s="5"/>
      <c r="C16" s="17" t="s">
        <v>11</v>
      </c>
      <c r="D16" s="20">
        <f>SUM(G8:G11)</f>
        <v>7758015122</v>
      </c>
      <c r="F16" s="8"/>
      <c r="G16" s="9"/>
      <c r="H16"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87</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43</v>
      </c>
      <c r="C8" s="38" t="s">
        <v>44</v>
      </c>
      <c r="D8" s="51" t="s">
        <v>45</v>
      </c>
      <c r="E8" s="39" t="s">
        <v>46</v>
      </c>
      <c r="F8" s="36"/>
      <c r="G8" s="52">
        <v>664895117</v>
      </c>
      <c r="H8" s="14" t="s">
        <v>9</v>
      </c>
      <c r="I8" s="50"/>
    </row>
    <row r="9" spans="1:9" s="15" customFormat="1" ht="67.5" customHeight="1" x14ac:dyDescent="0.25">
      <c r="A9" s="42">
        <v>2</v>
      </c>
      <c r="B9" s="43" t="s">
        <v>47</v>
      </c>
      <c r="C9" s="44" t="s">
        <v>48</v>
      </c>
      <c r="D9" s="48" t="s">
        <v>49</v>
      </c>
      <c r="E9" s="39" t="s">
        <v>50</v>
      </c>
      <c r="F9" s="46"/>
      <c r="G9" s="49">
        <v>921385941</v>
      </c>
      <c r="H9" s="16"/>
      <c r="I9" s="50"/>
    </row>
    <row r="10" spans="1:9" s="15" customFormat="1" ht="67.5" customHeight="1" x14ac:dyDescent="0.25">
      <c r="A10" s="42">
        <v>3</v>
      </c>
      <c r="B10" s="43" t="s">
        <v>51</v>
      </c>
      <c r="C10" s="44" t="s">
        <v>52</v>
      </c>
      <c r="D10" s="48" t="s">
        <v>53</v>
      </c>
      <c r="E10" s="39" t="s">
        <v>50</v>
      </c>
      <c r="F10" s="46"/>
      <c r="G10" s="47">
        <v>1637632657</v>
      </c>
      <c r="H10" s="16"/>
    </row>
    <row r="11" spans="1:9" s="15" customFormat="1" ht="67.5" customHeight="1" x14ac:dyDescent="0.25">
      <c r="A11" s="42">
        <v>4</v>
      </c>
      <c r="B11" s="43" t="s">
        <v>54</v>
      </c>
      <c r="C11" s="44" t="s">
        <v>55</v>
      </c>
      <c r="D11" s="45" t="s">
        <v>56</v>
      </c>
      <c r="E11" s="39" t="s">
        <v>57</v>
      </c>
      <c r="F11" s="46"/>
      <c r="G11" s="47">
        <v>539734615</v>
      </c>
      <c r="H11" s="16"/>
    </row>
    <row r="12" spans="1:9" s="15" customFormat="1" ht="67.5" customHeight="1" x14ac:dyDescent="0.25">
      <c r="A12" s="42">
        <v>5</v>
      </c>
      <c r="B12" s="43" t="s">
        <v>58</v>
      </c>
      <c r="C12" s="44" t="s">
        <v>59</v>
      </c>
      <c r="D12" s="48" t="s">
        <v>60</v>
      </c>
      <c r="E12" s="39" t="s">
        <v>57</v>
      </c>
      <c r="F12" s="46"/>
      <c r="G12" s="47">
        <v>5942734384</v>
      </c>
      <c r="H12" s="16"/>
    </row>
    <row r="13" spans="1:9" s="15" customFormat="1" ht="67.5" customHeight="1" x14ac:dyDescent="0.25">
      <c r="A13" s="42">
        <v>6</v>
      </c>
      <c r="B13" s="43" t="s">
        <v>61</v>
      </c>
      <c r="C13" s="44" t="s">
        <v>62</v>
      </c>
      <c r="D13" s="45" t="s">
        <v>63</v>
      </c>
      <c r="E13" s="39" t="s">
        <v>64</v>
      </c>
      <c r="F13" s="46"/>
      <c r="G13" s="47">
        <v>1347437000</v>
      </c>
      <c r="H13" s="16"/>
    </row>
    <row r="14" spans="1:9" s="15" customFormat="1" ht="67.5" customHeight="1" x14ac:dyDescent="0.25">
      <c r="A14" s="42">
        <v>7</v>
      </c>
      <c r="B14" s="43" t="s">
        <v>65</v>
      </c>
      <c r="C14" s="44" t="s">
        <v>66</v>
      </c>
      <c r="D14" s="45" t="s">
        <v>67</v>
      </c>
      <c r="E14" s="39" t="s">
        <v>68</v>
      </c>
      <c r="F14" s="46"/>
      <c r="G14" s="47">
        <v>1398231011</v>
      </c>
      <c r="H14" s="16"/>
    </row>
    <row r="15" spans="1:9" s="15" customFormat="1" ht="67.5" customHeight="1" x14ac:dyDescent="0.25">
      <c r="A15" s="42">
        <v>8</v>
      </c>
      <c r="B15" s="43" t="s">
        <v>69</v>
      </c>
      <c r="C15" s="44" t="s">
        <v>70</v>
      </c>
      <c r="D15" s="45" t="s">
        <v>71</v>
      </c>
      <c r="E15" s="39" t="s">
        <v>72</v>
      </c>
      <c r="F15" s="46"/>
      <c r="G15" s="47">
        <v>592642610</v>
      </c>
      <c r="H15" s="16"/>
    </row>
    <row r="16" spans="1:9" s="15" customFormat="1" ht="67.5" customHeight="1" x14ac:dyDescent="0.25">
      <c r="A16" s="42">
        <v>9</v>
      </c>
      <c r="B16" s="43" t="s">
        <v>73</v>
      </c>
      <c r="C16" s="44" t="s">
        <v>74</v>
      </c>
      <c r="D16" s="45" t="s">
        <v>75</v>
      </c>
      <c r="E16" s="39" t="s">
        <v>72</v>
      </c>
      <c r="F16" s="46"/>
      <c r="G16" s="47">
        <v>984577289</v>
      </c>
      <c r="H16" s="16"/>
    </row>
    <row r="17" spans="1:8" s="15" customFormat="1" ht="67.5" customHeight="1" x14ac:dyDescent="0.25">
      <c r="A17" s="42">
        <v>10</v>
      </c>
      <c r="B17" s="43" t="s">
        <v>76</v>
      </c>
      <c r="C17" s="44" t="s">
        <v>77</v>
      </c>
      <c r="D17" s="45" t="s">
        <v>78</v>
      </c>
      <c r="E17" s="39" t="s">
        <v>79</v>
      </c>
      <c r="F17" s="46"/>
      <c r="G17" s="47">
        <v>383406100</v>
      </c>
      <c r="H17" s="16"/>
    </row>
    <row r="18" spans="1:8" s="15" customFormat="1" ht="67.5" customHeight="1" x14ac:dyDescent="0.25">
      <c r="A18" s="42">
        <v>11</v>
      </c>
      <c r="B18" s="43" t="s">
        <v>80</v>
      </c>
      <c r="C18" s="44" t="s">
        <v>81</v>
      </c>
      <c r="D18" s="45" t="s">
        <v>82</v>
      </c>
      <c r="E18" s="39" t="s">
        <v>83</v>
      </c>
      <c r="F18" s="46"/>
      <c r="G18" s="47">
        <v>244902000</v>
      </c>
      <c r="H18" s="16"/>
    </row>
    <row r="19" spans="1:8" s="15" customFormat="1" ht="15.75" thickBot="1" x14ac:dyDescent="0.3">
      <c r="A19" s="30"/>
      <c r="B19" s="31"/>
      <c r="C19" s="32"/>
      <c r="D19" s="33"/>
      <c r="E19" s="34"/>
      <c r="F19" s="35"/>
      <c r="G19" s="41"/>
      <c r="H19" s="16"/>
    </row>
    <row r="20" spans="1:8" ht="15.75" thickTop="1" x14ac:dyDescent="0.25"/>
    <row r="22" spans="1:8" x14ac:dyDescent="0.25">
      <c r="C22" s="17" t="s">
        <v>10</v>
      </c>
      <c r="D22" s="18">
        <f>+COUNT(A8:A19)</f>
        <v>11</v>
      </c>
    </row>
    <row r="24" spans="1:8" s="22" customFormat="1" x14ac:dyDescent="0.25">
      <c r="A24" s="4"/>
      <c r="B24" s="5"/>
      <c r="C24" s="17" t="s">
        <v>11</v>
      </c>
      <c r="D24" s="20">
        <f>SUM(G8:G19)</f>
        <v>14657578724</v>
      </c>
      <c r="F24" s="8"/>
      <c r="G24" s="9"/>
      <c r="H24"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1"/>
      <c r="F1" s="1"/>
      <c r="G1" s="1"/>
    </row>
    <row r="2" spans="1:8" x14ac:dyDescent="0.25">
      <c r="A2" s="1" t="s">
        <v>12</v>
      </c>
      <c r="B2" s="1"/>
      <c r="C2" s="1"/>
      <c r="D2" s="1"/>
      <c r="E2" s="21"/>
      <c r="F2" s="1"/>
      <c r="G2" s="1"/>
    </row>
    <row r="3" spans="1:8" x14ac:dyDescent="0.25">
      <c r="A3" s="3" t="s">
        <v>88</v>
      </c>
      <c r="B3" s="3"/>
      <c r="C3" s="3"/>
      <c r="D3" s="3"/>
      <c r="E3" s="21"/>
      <c r="F3" s="3"/>
      <c r="G3" s="3"/>
    </row>
    <row r="4" spans="1:8" x14ac:dyDescent="0.25">
      <c r="A4" s="3" t="s">
        <v>84</v>
      </c>
      <c r="B4" s="3"/>
      <c r="C4" s="3"/>
      <c r="D4" s="3"/>
      <c r="E4" s="21"/>
      <c r="F4" s="3"/>
      <c r="G4" s="3"/>
    </row>
    <row r="5" spans="1:8" x14ac:dyDescent="0.25">
      <c r="C5" s="6"/>
      <c r="D5" s="7"/>
    </row>
    <row r="6" spans="1:8" s="13" customFormat="1" ht="15.75" thickBot="1" x14ac:dyDescent="0.3">
      <c r="A6" s="10"/>
      <c r="B6" s="10"/>
      <c r="C6" s="10"/>
      <c r="D6" s="10"/>
      <c r="E6" s="23"/>
      <c r="F6" s="10"/>
      <c r="G6" s="11"/>
      <c r="H6" s="12"/>
    </row>
    <row r="7" spans="1:8" s="13" customFormat="1" ht="36" customHeight="1" thickTop="1" x14ac:dyDescent="0.25">
      <c r="A7" s="25" t="s">
        <v>2</v>
      </c>
      <c r="B7" s="26" t="s">
        <v>3</v>
      </c>
      <c r="C7" s="26" t="s">
        <v>4</v>
      </c>
      <c r="D7" s="26" t="s">
        <v>5</v>
      </c>
      <c r="E7" s="40" t="s">
        <v>13</v>
      </c>
      <c r="F7" s="27" t="s">
        <v>6</v>
      </c>
      <c r="G7" s="28" t="s">
        <v>7</v>
      </c>
      <c r="H7" s="24" t="s">
        <v>8</v>
      </c>
    </row>
    <row r="8" spans="1:8" s="15" customFormat="1" ht="67.5" customHeight="1" x14ac:dyDescent="0.25">
      <c r="A8" s="42"/>
      <c r="B8" s="43"/>
      <c r="C8" s="44"/>
      <c r="D8" s="45"/>
      <c r="E8" s="39"/>
      <c r="F8" s="46"/>
      <c r="G8" s="47"/>
      <c r="H8" s="16"/>
    </row>
    <row r="9" spans="1:8" s="15" customFormat="1" ht="15.75" thickBot="1" x14ac:dyDescent="0.3">
      <c r="A9" s="30"/>
      <c r="B9" s="31"/>
      <c r="C9" s="32"/>
      <c r="D9" s="33"/>
      <c r="E9" s="34"/>
      <c r="F9" s="35"/>
      <c r="G9" s="41"/>
      <c r="H9" s="16"/>
    </row>
    <row r="10" spans="1:8" ht="15.75" thickTop="1" x14ac:dyDescent="0.25"/>
    <row r="12" spans="1:8" x14ac:dyDescent="0.25">
      <c r="C12" s="17" t="s">
        <v>10</v>
      </c>
      <c r="D12" s="18">
        <f>+COUNT(A8:A9)</f>
        <v>0</v>
      </c>
    </row>
    <row r="14" spans="1:8" s="22" customFormat="1" x14ac:dyDescent="0.25">
      <c r="A14" s="4"/>
      <c r="B14" s="5"/>
      <c r="C14" s="17" t="s">
        <v>11</v>
      </c>
      <c r="D14" s="20">
        <f>SUM(G8:G9)</f>
        <v>0</v>
      </c>
      <c r="F14" s="8"/>
      <c r="G14" s="9"/>
      <c r="H14"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2" zoomScale="70" zoomScaleNormal="70" workbookViewId="0">
      <selection activeCell="B8" sqref="B8:G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89</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90</v>
      </c>
      <c r="C8" s="38" t="s">
        <v>91</v>
      </c>
      <c r="D8" s="51" t="s">
        <v>92</v>
      </c>
      <c r="E8" s="39" t="s">
        <v>93</v>
      </c>
      <c r="F8" s="36"/>
      <c r="G8" s="52">
        <v>44398640</v>
      </c>
      <c r="H8" s="14" t="s">
        <v>9</v>
      </c>
      <c r="I8" s="50"/>
    </row>
    <row r="9" spans="1:9" s="15" customFormat="1" ht="67.5" customHeight="1" x14ac:dyDescent="0.25">
      <c r="A9" s="42">
        <v>2</v>
      </c>
      <c r="B9" s="43" t="s">
        <v>94</v>
      </c>
      <c r="C9" s="44" t="s">
        <v>95</v>
      </c>
      <c r="D9" s="48" t="s">
        <v>96</v>
      </c>
      <c r="E9" s="39" t="s">
        <v>97</v>
      </c>
      <c r="F9" s="46"/>
      <c r="G9" s="49">
        <v>464385600</v>
      </c>
      <c r="H9" s="16"/>
      <c r="I9" s="50"/>
    </row>
    <row r="10" spans="1:9" s="15" customFormat="1" ht="67.5" customHeight="1" x14ac:dyDescent="0.25">
      <c r="A10" s="42">
        <v>3</v>
      </c>
      <c r="B10" s="43" t="s">
        <v>98</v>
      </c>
      <c r="C10" s="44" t="s">
        <v>99</v>
      </c>
      <c r="D10" s="48" t="s">
        <v>100</v>
      </c>
      <c r="E10" s="39" t="s">
        <v>101</v>
      </c>
      <c r="F10" s="46"/>
      <c r="G10" s="47">
        <v>52976378</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+COUNT(A8:A11)</f>
        <v>3</v>
      </c>
    </row>
    <row r="16" spans="1:9" s="22" customFormat="1" x14ac:dyDescent="0.25">
      <c r="A16" s="4"/>
      <c r="B16" s="5"/>
      <c r="C16" s="17" t="s">
        <v>11</v>
      </c>
      <c r="D16" s="20">
        <f>SUM(G8:G11)</f>
        <v>561760618</v>
      </c>
      <c r="F16" s="8"/>
      <c r="G16" s="9"/>
      <c r="H16"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70" zoomScaleNormal="70" workbookViewId="0">
      <selection activeCell="B8" sqref="B8:G1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127</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102</v>
      </c>
      <c r="C8" s="38" t="s">
        <v>103</v>
      </c>
      <c r="D8" s="51" t="s">
        <v>104</v>
      </c>
      <c r="E8" s="39" t="s">
        <v>105</v>
      </c>
      <c r="F8" s="36"/>
      <c r="G8" s="52">
        <v>10472000</v>
      </c>
      <c r="H8" s="14" t="s">
        <v>9</v>
      </c>
      <c r="I8" s="50"/>
    </row>
    <row r="9" spans="1:9" s="15" customFormat="1" ht="67.5" customHeight="1" x14ac:dyDescent="0.25">
      <c r="A9" s="42">
        <v>2</v>
      </c>
      <c r="B9" s="43" t="s">
        <v>106</v>
      </c>
      <c r="C9" s="44" t="s">
        <v>107</v>
      </c>
      <c r="D9" s="48" t="s">
        <v>104</v>
      </c>
      <c r="E9" s="39" t="s">
        <v>105</v>
      </c>
      <c r="F9" s="46"/>
      <c r="G9" s="49">
        <v>19800000</v>
      </c>
      <c r="H9" s="16"/>
      <c r="I9" s="50"/>
    </row>
    <row r="10" spans="1:9" s="15" customFormat="1" ht="67.5" customHeight="1" x14ac:dyDescent="0.25">
      <c r="A10" s="42">
        <v>3</v>
      </c>
      <c r="B10" s="43" t="s">
        <v>108</v>
      </c>
      <c r="C10" s="44" t="s">
        <v>109</v>
      </c>
      <c r="D10" s="48" t="s">
        <v>110</v>
      </c>
      <c r="E10" s="39" t="s">
        <v>111</v>
      </c>
      <c r="F10" s="46"/>
      <c r="G10" s="47">
        <v>46030000</v>
      </c>
      <c r="H10" s="16"/>
    </row>
    <row r="11" spans="1:9" s="15" customFormat="1" ht="67.5" customHeight="1" x14ac:dyDescent="0.25">
      <c r="A11" s="42">
        <v>4</v>
      </c>
      <c r="B11" s="43" t="s">
        <v>112</v>
      </c>
      <c r="C11" s="44" t="s">
        <v>113</v>
      </c>
      <c r="D11" s="48" t="s">
        <v>114</v>
      </c>
      <c r="E11" s="39" t="s">
        <v>115</v>
      </c>
      <c r="F11" s="46"/>
      <c r="G11" s="47">
        <v>4617133</v>
      </c>
      <c r="H11" s="16"/>
    </row>
    <row r="12" spans="1:9" s="15" customFormat="1" ht="67.5" customHeight="1" x14ac:dyDescent="0.25">
      <c r="A12" s="42">
        <v>5</v>
      </c>
      <c r="B12" s="43" t="s">
        <v>116</v>
      </c>
      <c r="C12" s="44" t="s">
        <v>117</v>
      </c>
      <c r="D12" s="48" t="s">
        <v>118</v>
      </c>
      <c r="E12" s="39" t="s">
        <v>119</v>
      </c>
      <c r="F12" s="46"/>
      <c r="G12" s="47">
        <v>72999809</v>
      </c>
      <c r="H12" s="16"/>
    </row>
    <row r="13" spans="1:9" s="15" customFormat="1" ht="67.5" customHeight="1" x14ac:dyDescent="0.25">
      <c r="A13" s="42">
        <v>6</v>
      </c>
      <c r="B13" s="43" t="s">
        <v>120</v>
      </c>
      <c r="C13" s="44" t="s">
        <v>121</v>
      </c>
      <c r="D13" s="48" t="s">
        <v>122</v>
      </c>
      <c r="E13" s="39" t="s">
        <v>123</v>
      </c>
      <c r="F13" s="46"/>
      <c r="G13" s="47">
        <v>3529064</v>
      </c>
      <c r="H13" s="16"/>
    </row>
    <row r="14" spans="1:9" s="15" customFormat="1" ht="67.5" customHeight="1" x14ac:dyDescent="0.25">
      <c r="A14" s="42">
        <v>7</v>
      </c>
      <c r="B14" s="43" t="s">
        <v>124</v>
      </c>
      <c r="C14" s="44" t="s">
        <v>125</v>
      </c>
      <c r="D14" s="48" t="s">
        <v>126</v>
      </c>
      <c r="E14" s="39" t="s">
        <v>123</v>
      </c>
      <c r="F14" s="46"/>
      <c r="G14" s="47">
        <v>500000000</v>
      </c>
      <c r="H14" s="16"/>
    </row>
    <row r="15" spans="1:9" s="15" customFormat="1" ht="67.5" customHeight="1" x14ac:dyDescent="0.25">
      <c r="A15" s="42">
        <v>8</v>
      </c>
      <c r="B15" s="43" t="s">
        <v>128</v>
      </c>
      <c r="C15" s="44" t="s">
        <v>129</v>
      </c>
      <c r="D15" s="48" t="s">
        <v>130</v>
      </c>
      <c r="E15" s="39" t="s">
        <v>131</v>
      </c>
      <c r="F15" s="46"/>
      <c r="G15" s="47">
        <v>192661119</v>
      </c>
      <c r="H15" s="16"/>
    </row>
    <row r="16" spans="1:9" s="15" customFormat="1" ht="15.75" thickBot="1" x14ac:dyDescent="0.3">
      <c r="A16" s="30"/>
      <c r="B16" s="31"/>
      <c r="C16" s="32"/>
      <c r="D16" s="33"/>
      <c r="E16" s="34"/>
      <c r="F16" s="35"/>
      <c r="G16" s="41"/>
      <c r="H16" s="16"/>
    </row>
    <row r="17" spans="1:8" ht="15.75" thickTop="1" x14ac:dyDescent="0.25"/>
    <row r="19" spans="1:8" x14ac:dyDescent="0.25">
      <c r="C19" s="17" t="s">
        <v>10</v>
      </c>
      <c r="D19" s="18">
        <f>+COUNT(A8:A16)</f>
        <v>8</v>
      </c>
    </row>
    <row r="21" spans="1:8" s="22" customFormat="1" x14ac:dyDescent="0.25">
      <c r="A21" s="4"/>
      <c r="B21" s="5"/>
      <c r="C21" s="17" t="s">
        <v>11</v>
      </c>
      <c r="D21" s="20">
        <f>SUM(G8:G16)</f>
        <v>850109125</v>
      </c>
      <c r="F21" s="8"/>
      <c r="G21" s="9"/>
      <c r="H21"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9" zoomScale="70" zoomScaleNormal="70" workbookViewId="0">
      <selection activeCell="B8" sqref="B8:G1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133</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132</v>
      </c>
      <c r="C8" s="38" t="s">
        <v>134</v>
      </c>
      <c r="D8" s="51" t="s">
        <v>135</v>
      </c>
      <c r="E8" s="39" t="s">
        <v>136</v>
      </c>
      <c r="F8" s="36"/>
      <c r="G8" s="52">
        <v>16342333</v>
      </c>
      <c r="H8" s="14" t="s">
        <v>9</v>
      </c>
      <c r="I8" s="50"/>
    </row>
    <row r="9" spans="1:9" s="15" customFormat="1" ht="67.5" customHeight="1" x14ac:dyDescent="0.25">
      <c r="A9" s="42">
        <v>2</v>
      </c>
      <c r="B9" s="43" t="s">
        <v>137</v>
      </c>
      <c r="C9" s="44" t="s">
        <v>138</v>
      </c>
      <c r="D9" s="48" t="s">
        <v>139</v>
      </c>
      <c r="E9" s="39" t="s">
        <v>136</v>
      </c>
      <c r="F9" s="46"/>
      <c r="G9" s="49">
        <v>567930581</v>
      </c>
      <c r="H9" s="16"/>
      <c r="I9" s="50"/>
    </row>
    <row r="10" spans="1:9" s="15" customFormat="1" ht="67.5" customHeight="1" x14ac:dyDescent="0.25">
      <c r="A10" s="42">
        <v>3</v>
      </c>
      <c r="B10" s="43" t="s">
        <v>140</v>
      </c>
      <c r="C10" s="44" t="s">
        <v>141</v>
      </c>
      <c r="D10" s="48" t="s">
        <v>142</v>
      </c>
      <c r="E10" s="39" t="s">
        <v>143</v>
      </c>
      <c r="F10" s="46"/>
      <c r="G10" s="47">
        <v>29976848</v>
      </c>
      <c r="H10" s="16"/>
    </row>
    <row r="11" spans="1:9" s="15" customFormat="1" ht="67.5" customHeight="1" x14ac:dyDescent="0.25">
      <c r="A11" s="42">
        <v>4</v>
      </c>
      <c r="B11" s="43" t="s">
        <v>144</v>
      </c>
      <c r="C11" s="44" t="s">
        <v>145</v>
      </c>
      <c r="D11" s="48" t="s">
        <v>146</v>
      </c>
      <c r="E11" s="39" t="s">
        <v>147</v>
      </c>
      <c r="F11" s="46"/>
      <c r="G11" s="47">
        <v>25764848</v>
      </c>
      <c r="H11" s="16"/>
    </row>
    <row r="12" spans="1:9" s="15" customFormat="1" ht="67.5" customHeight="1" x14ac:dyDescent="0.25">
      <c r="A12" s="42">
        <v>5</v>
      </c>
      <c r="B12" s="43" t="s">
        <v>148</v>
      </c>
      <c r="C12" s="44" t="s">
        <v>149</v>
      </c>
      <c r="D12" s="48" t="s">
        <v>150</v>
      </c>
      <c r="E12" s="39" t="s">
        <v>151</v>
      </c>
      <c r="F12" s="46"/>
      <c r="G12" s="47">
        <v>191776433</v>
      </c>
      <c r="H12" s="16"/>
    </row>
    <row r="13" spans="1:9" s="15" customFormat="1" ht="67.5" customHeight="1" x14ac:dyDescent="0.25">
      <c r="A13" s="42">
        <v>6</v>
      </c>
      <c r="B13" s="43" t="s">
        <v>152</v>
      </c>
      <c r="C13" s="44" t="s">
        <v>153</v>
      </c>
      <c r="D13" s="48" t="s">
        <v>154</v>
      </c>
      <c r="E13" s="39" t="s">
        <v>151</v>
      </c>
      <c r="F13" s="46"/>
      <c r="G13" s="47">
        <v>29807700</v>
      </c>
      <c r="H13" s="16"/>
    </row>
    <row r="14" spans="1:9" s="15" customFormat="1" ht="67.5" customHeight="1" x14ac:dyDescent="0.25">
      <c r="A14" s="42">
        <v>7</v>
      </c>
      <c r="B14" s="43" t="s">
        <v>155</v>
      </c>
      <c r="C14" s="44" t="s">
        <v>156</v>
      </c>
      <c r="D14" s="48" t="s">
        <v>157</v>
      </c>
      <c r="E14" s="39" t="s">
        <v>158</v>
      </c>
      <c r="F14" s="46"/>
      <c r="G14" s="47">
        <v>18493552</v>
      </c>
      <c r="H14" s="16"/>
    </row>
    <row r="15" spans="1:9" s="15" customFormat="1" ht="67.5" customHeight="1" x14ac:dyDescent="0.25">
      <c r="A15" s="42">
        <v>8</v>
      </c>
      <c r="B15" s="43" t="s">
        <v>159</v>
      </c>
      <c r="C15" s="44" t="s">
        <v>160</v>
      </c>
      <c r="D15" s="48" t="s">
        <v>161</v>
      </c>
      <c r="E15" s="39" t="s">
        <v>158</v>
      </c>
      <c r="F15" s="46"/>
      <c r="G15" s="47">
        <v>2900000</v>
      </c>
      <c r="H15" s="16"/>
    </row>
    <row r="16" spans="1:9" s="15" customFormat="1" ht="67.5" customHeight="1" x14ac:dyDescent="0.25">
      <c r="A16" s="42">
        <v>9</v>
      </c>
      <c r="B16" s="43" t="s">
        <v>162</v>
      </c>
      <c r="C16" s="44" t="s">
        <v>163</v>
      </c>
      <c r="D16" s="48" t="s">
        <v>164</v>
      </c>
      <c r="E16" s="39" t="s">
        <v>165</v>
      </c>
      <c r="F16" s="46"/>
      <c r="G16" s="47">
        <v>7436768260</v>
      </c>
      <c r="H16" s="16"/>
    </row>
    <row r="17" spans="1:8" s="15" customFormat="1" ht="67.5" customHeight="1" x14ac:dyDescent="0.25">
      <c r="A17" s="42">
        <v>10</v>
      </c>
      <c r="B17" s="43" t="s">
        <v>166</v>
      </c>
      <c r="C17" s="44" t="s">
        <v>167</v>
      </c>
      <c r="D17" s="48" t="s">
        <v>168</v>
      </c>
      <c r="E17" s="39" t="s">
        <v>165</v>
      </c>
      <c r="F17" s="46"/>
      <c r="G17" s="47">
        <v>256582629.44999999</v>
      </c>
      <c r="H17" s="16"/>
    </row>
    <row r="18" spans="1:8" s="15" customFormat="1" ht="67.5" customHeight="1" x14ac:dyDescent="0.25">
      <c r="A18" s="42">
        <v>11</v>
      </c>
      <c r="B18" s="43" t="s">
        <v>169</v>
      </c>
      <c r="C18" s="44" t="s">
        <v>170</v>
      </c>
      <c r="D18" s="48" t="s">
        <v>171</v>
      </c>
      <c r="E18" s="39" t="s">
        <v>172</v>
      </c>
      <c r="F18" s="46"/>
      <c r="G18" s="47">
        <v>6626742978</v>
      </c>
      <c r="H18" s="16"/>
    </row>
    <row r="19" spans="1:8" s="15" customFormat="1" ht="67.5" customHeight="1" x14ac:dyDescent="0.25">
      <c r="A19" s="42">
        <v>12</v>
      </c>
      <c r="B19" s="43" t="s">
        <v>173</v>
      </c>
      <c r="C19" s="44" t="s">
        <v>174</v>
      </c>
      <c r="D19" s="48" t="s">
        <v>175</v>
      </c>
      <c r="E19" s="39" t="s">
        <v>176</v>
      </c>
      <c r="F19" s="46"/>
      <c r="G19" s="47">
        <v>585297615</v>
      </c>
      <c r="H19" s="16"/>
    </row>
    <row r="20" spans="1:8" s="15" customFormat="1" ht="15.75" thickBot="1" x14ac:dyDescent="0.3">
      <c r="A20" s="30"/>
      <c r="B20" s="31"/>
      <c r="C20" s="32"/>
      <c r="D20" s="33"/>
      <c r="E20" s="34"/>
      <c r="F20" s="35"/>
      <c r="G20" s="41"/>
      <c r="H20" s="16"/>
    </row>
    <row r="21" spans="1:8" ht="15.75" thickTop="1" x14ac:dyDescent="0.25"/>
    <row r="23" spans="1:8" x14ac:dyDescent="0.25">
      <c r="C23" s="17" t="s">
        <v>10</v>
      </c>
      <c r="D23" s="18">
        <f>+COUNT(A8:A20)</f>
        <v>12</v>
      </c>
    </row>
    <row r="25" spans="1:8" s="22" customFormat="1" x14ac:dyDescent="0.25">
      <c r="A25" s="4"/>
      <c r="B25" s="5"/>
      <c r="C25" s="17" t="s">
        <v>11</v>
      </c>
      <c r="D25" s="20">
        <f>SUM(G8:G20)</f>
        <v>15788383777.450001</v>
      </c>
      <c r="F25" s="8"/>
      <c r="G25" s="9"/>
      <c r="H25"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205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177</v>
      </c>
      <c r="C8" s="38" t="s">
        <v>178</v>
      </c>
      <c r="D8" s="51" t="s">
        <v>179</v>
      </c>
      <c r="E8" s="39" t="s">
        <v>180</v>
      </c>
      <c r="F8" s="36"/>
      <c r="G8" s="52" t="s">
        <v>181</v>
      </c>
      <c r="H8" s="14" t="s">
        <v>9</v>
      </c>
      <c r="I8" s="50">
        <f>2931686499+2123759274</f>
        <v>5055445773</v>
      </c>
    </row>
    <row r="9" spans="1:9" s="15" customFormat="1" ht="67.5" customHeight="1" x14ac:dyDescent="0.25">
      <c r="A9" s="42">
        <v>2</v>
      </c>
      <c r="B9" s="43" t="s">
        <v>182</v>
      </c>
      <c r="C9" s="44" t="s">
        <v>183</v>
      </c>
      <c r="D9" s="48" t="s">
        <v>184</v>
      </c>
      <c r="E9" s="39" t="s">
        <v>185</v>
      </c>
      <c r="F9" s="46"/>
      <c r="G9" s="49">
        <v>554828400</v>
      </c>
      <c r="H9" s="16"/>
      <c r="I9" s="50"/>
    </row>
    <row r="10" spans="1:9" s="15" customFormat="1" ht="67.5" customHeight="1" x14ac:dyDescent="0.25">
      <c r="A10" s="42">
        <v>3</v>
      </c>
      <c r="B10" s="43" t="s">
        <v>186</v>
      </c>
      <c r="C10" s="44" t="s">
        <v>187</v>
      </c>
      <c r="D10" s="48" t="s">
        <v>188</v>
      </c>
      <c r="E10" s="39" t="s">
        <v>185</v>
      </c>
      <c r="F10" s="46"/>
      <c r="G10" s="47">
        <v>239072216</v>
      </c>
      <c r="H10" s="16"/>
    </row>
    <row r="11" spans="1:9" s="15" customFormat="1" ht="67.5" customHeight="1" x14ac:dyDescent="0.25">
      <c r="A11" s="42">
        <v>4</v>
      </c>
      <c r="B11" s="43" t="s">
        <v>189</v>
      </c>
      <c r="C11" s="44" t="s">
        <v>190</v>
      </c>
      <c r="D11" s="48" t="s">
        <v>191</v>
      </c>
      <c r="E11" s="39" t="s">
        <v>192</v>
      </c>
      <c r="F11" s="46"/>
      <c r="G11" s="47">
        <v>859180000</v>
      </c>
      <c r="H11" s="16"/>
    </row>
    <row r="12" spans="1:9" s="15" customFormat="1" ht="67.5" customHeight="1" x14ac:dyDescent="0.25">
      <c r="A12" s="42">
        <v>5</v>
      </c>
      <c r="B12" s="43" t="s">
        <v>193</v>
      </c>
      <c r="C12" s="44" t="s">
        <v>194</v>
      </c>
      <c r="D12" s="48" t="s">
        <v>195</v>
      </c>
      <c r="E12" s="39" t="s">
        <v>196</v>
      </c>
      <c r="F12" s="46"/>
      <c r="G12" s="47">
        <v>377076133</v>
      </c>
      <c r="H12" s="16"/>
    </row>
    <row r="13" spans="1:9" s="15" customFormat="1" ht="67.5" customHeight="1" x14ac:dyDescent="0.25">
      <c r="A13" s="42">
        <v>6</v>
      </c>
      <c r="B13" s="43" t="s">
        <v>197</v>
      </c>
      <c r="C13" s="44" t="s">
        <v>198</v>
      </c>
      <c r="D13" s="48" t="s">
        <v>199</v>
      </c>
      <c r="E13" s="39" t="s">
        <v>200</v>
      </c>
      <c r="F13" s="46"/>
      <c r="G13" s="47">
        <v>76449908</v>
      </c>
      <c r="H13" s="16"/>
    </row>
    <row r="14" spans="1:9" s="15" customFormat="1" ht="67.5" customHeight="1" x14ac:dyDescent="0.25">
      <c r="A14" s="42">
        <v>7</v>
      </c>
      <c r="B14" s="43" t="s">
        <v>201</v>
      </c>
      <c r="C14" s="44" t="s">
        <v>202</v>
      </c>
      <c r="D14" s="48" t="s">
        <v>203</v>
      </c>
      <c r="E14" s="39" t="s">
        <v>204</v>
      </c>
      <c r="F14" s="46"/>
      <c r="G14" s="47">
        <v>1209083078</v>
      </c>
      <c r="H14" s="16"/>
    </row>
    <row r="15" spans="1:9" s="15" customFormat="1" ht="15.75" thickBot="1" x14ac:dyDescent="0.3">
      <c r="A15" s="30"/>
      <c r="B15" s="31"/>
      <c r="C15" s="32"/>
      <c r="D15" s="33"/>
      <c r="E15" s="34"/>
      <c r="F15" s="35"/>
      <c r="G15" s="41"/>
      <c r="H15" s="16"/>
    </row>
    <row r="16" spans="1:9" ht="15.75" thickTop="1" x14ac:dyDescent="0.25"/>
    <row r="18" spans="1:8" x14ac:dyDescent="0.25">
      <c r="C18" s="17" t="s">
        <v>10</v>
      </c>
      <c r="D18" s="18">
        <f>+COUNT(A8:A15)</f>
        <v>7</v>
      </c>
    </row>
    <row r="20" spans="1:8" s="22" customFormat="1" x14ac:dyDescent="0.25">
      <c r="A20" s="4"/>
      <c r="B20" s="5"/>
      <c r="C20" s="17" t="s">
        <v>11</v>
      </c>
      <c r="D20" s="20">
        <f>SUM(G8:G15)+I8</f>
        <v>8371135508</v>
      </c>
      <c r="F20" s="8"/>
      <c r="G20" s="9"/>
      <c r="H20"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ADJUDICADOS CONS</vt:lpstr>
      <vt:lpstr>ADJ ENERO</vt:lpstr>
      <vt:lpstr>ADJ FEBRERO</vt:lpstr>
      <vt:lpstr>ADJ MARZO</vt:lpstr>
      <vt:lpstr>ADJ ABRIL</vt:lpstr>
      <vt:lpstr>ADJ MAYO</vt:lpstr>
      <vt:lpstr>ADJ JUNIO</vt:lpstr>
      <vt:lpstr>ADJ JULIO</vt:lpstr>
      <vt:lpstr>ADJ AGOSTO</vt:lpstr>
      <vt:lpstr>ADJ SEPTIEMBRE</vt:lpstr>
    </vt:vector>
  </TitlesOfParts>
  <Company>domidu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2017-10-10T21:46:49Z</dcterms:modified>
</cp:coreProperties>
</file>